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voz 57_ZATEPLENI_stavba\1_SOUTĚŽ_E-ZAK\"/>
    </mc:Choice>
  </mc:AlternateContent>
  <bookViews>
    <workbookView xWindow="0" yWindow="0" windowWidth="20490" windowHeight="7065"/>
  </bookViews>
  <sheets>
    <sheet name="VV-zateplení budovy" sheetId="1" r:id="rId1"/>
  </sheets>
  <definedNames>
    <definedName name="_xlnm._FilterDatabase" localSheetId="0" hidden="1">'VV-zateplení budovy'!$A$6:$R$200</definedName>
    <definedName name="_xlnm.Print_Titles" localSheetId="0">'VV-zateplení budovy'!$5:$6</definedName>
    <definedName name="_xlnm.Print_Area" localSheetId="0">'VV-zateplení budovy'!$A$1:$G$199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6" i="1" l="1"/>
  <c r="S195" i="1"/>
  <c r="N194" i="1"/>
  <c r="L194" i="1"/>
  <c r="J194" i="1"/>
  <c r="G194" i="1"/>
  <c r="S193" i="1"/>
  <c r="N192" i="1"/>
  <c r="L192" i="1"/>
  <c r="J192" i="1"/>
  <c r="G192" i="1"/>
  <c r="N191" i="1"/>
  <c r="L191" i="1"/>
  <c r="J191" i="1"/>
  <c r="G191" i="1"/>
  <c r="N190" i="1"/>
  <c r="L190" i="1"/>
  <c r="J190" i="1"/>
  <c r="G190" i="1"/>
  <c r="N189" i="1"/>
  <c r="L189" i="1"/>
  <c r="J189" i="1"/>
  <c r="G189" i="1"/>
  <c r="N188" i="1"/>
  <c r="L188" i="1"/>
  <c r="J188" i="1"/>
  <c r="G188" i="1"/>
  <c r="N187" i="1"/>
  <c r="L187" i="1"/>
  <c r="J187" i="1"/>
  <c r="G187" i="1"/>
  <c r="N186" i="1"/>
  <c r="L186" i="1"/>
  <c r="J186" i="1"/>
  <c r="G186" i="1"/>
  <c r="N185" i="1"/>
  <c r="L185" i="1"/>
  <c r="J185" i="1"/>
  <c r="G185" i="1"/>
  <c r="N184" i="1"/>
  <c r="L184" i="1"/>
  <c r="J184" i="1"/>
  <c r="G184" i="1"/>
  <c r="S183" i="1"/>
  <c r="S182" i="1"/>
  <c r="S181" i="1"/>
  <c r="N180" i="1"/>
  <c r="L180" i="1"/>
  <c r="J180" i="1"/>
  <c r="G180" i="1"/>
  <c r="S179" i="1"/>
  <c r="S178" i="1"/>
  <c r="N177" i="1"/>
  <c r="L177" i="1"/>
  <c r="J177" i="1"/>
  <c r="G177" i="1"/>
  <c r="S176" i="1"/>
  <c r="S175" i="1"/>
  <c r="N174" i="1"/>
  <c r="L174" i="1"/>
  <c r="J174" i="1"/>
  <c r="G174" i="1"/>
  <c r="N173" i="1"/>
  <c r="L173" i="1"/>
  <c r="J173" i="1"/>
  <c r="G173" i="1"/>
  <c r="N172" i="1"/>
  <c r="L172" i="1"/>
  <c r="J172" i="1"/>
  <c r="G172" i="1"/>
  <c r="S171" i="1"/>
  <c r="N170" i="1"/>
  <c r="L170" i="1"/>
  <c r="J170" i="1"/>
  <c r="G170" i="1"/>
  <c r="S169" i="1"/>
  <c r="S168" i="1"/>
  <c r="N167" i="1"/>
  <c r="L167" i="1"/>
  <c r="J167" i="1"/>
  <c r="G167" i="1"/>
  <c r="N166" i="1"/>
  <c r="L166" i="1"/>
  <c r="J166" i="1"/>
  <c r="G166" i="1"/>
  <c r="N163" i="1"/>
  <c r="L163" i="1"/>
  <c r="J163" i="1"/>
  <c r="G163" i="1"/>
  <c r="N162" i="1"/>
  <c r="L162" i="1"/>
  <c r="J162" i="1"/>
  <c r="G162" i="1"/>
  <c r="S160" i="1"/>
  <c r="N159" i="1"/>
  <c r="L159" i="1"/>
  <c r="J159" i="1"/>
  <c r="G159" i="1"/>
  <c r="N158" i="1"/>
  <c r="L158" i="1"/>
  <c r="J158" i="1"/>
  <c r="G158" i="1"/>
  <c r="N156" i="1"/>
  <c r="L156" i="1"/>
  <c r="J156" i="1"/>
  <c r="G156" i="1"/>
  <c r="N155" i="1"/>
  <c r="L155" i="1"/>
  <c r="J155" i="1"/>
  <c r="G155" i="1"/>
  <c r="N154" i="1"/>
  <c r="L154" i="1"/>
  <c r="J154" i="1"/>
  <c r="G154" i="1"/>
  <c r="N153" i="1"/>
  <c r="L153" i="1"/>
  <c r="J153" i="1"/>
  <c r="G153" i="1"/>
  <c r="N148" i="1"/>
  <c r="N147" i="1" s="1"/>
  <c r="L148" i="1"/>
  <c r="L147" i="1" s="1"/>
  <c r="J148" i="1"/>
  <c r="J147" i="1" s="1"/>
  <c r="G148" i="1"/>
  <c r="N144" i="1"/>
  <c r="L144" i="1"/>
  <c r="J144" i="1"/>
  <c r="G144" i="1"/>
  <c r="N141" i="1"/>
  <c r="L141" i="1"/>
  <c r="J141" i="1"/>
  <c r="G141" i="1"/>
  <c r="N139" i="1"/>
  <c r="L139" i="1"/>
  <c r="J139" i="1"/>
  <c r="G139" i="1"/>
  <c r="N136" i="1"/>
  <c r="L136" i="1"/>
  <c r="J136" i="1"/>
  <c r="G136" i="1"/>
  <c r="N133" i="1"/>
  <c r="L133" i="1"/>
  <c r="J133" i="1"/>
  <c r="G133" i="1"/>
  <c r="N132" i="1"/>
  <c r="L132" i="1"/>
  <c r="J132" i="1"/>
  <c r="G132" i="1"/>
  <c r="N131" i="1"/>
  <c r="L131" i="1"/>
  <c r="J131" i="1"/>
  <c r="G131" i="1"/>
  <c r="N128" i="1"/>
  <c r="L128" i="1"/>
  <c r="J128" i="1"/>
  <c r="G128" i="1"/>
  <c r="N125" i="1"/>
  <c r="L125" i="1"/>
  <c r="J125" i="1"/>
  <c r="G125" i="1"/>
  <c r="N122" i="1"/>
  <c r="L122" i="1"/>
  <c r="J122" i="1"/>
  <c r="G122" i="1"/>
  <c r="N119" i="1"/>
  <c r="L119" i="1"/>
  <c r="J119" i="1"/>
  <c r="G119" i="1"/>
  <c r="N118" i="1"/>
  <c r="L118" i="1"/>
  <c r="J118" i="1"/>
  <c r="G118" i="1"/>
  <c r="N117" i="1"/>
  <c r="L117" i="1"/>
  <c r="J117" i="1"/>
  <c r="G117" i="1"/>
  <c r="N115" i="1"/>
  <c r="L115" i="1"/>
  <c r="J115" i="1"/>
  <c r="G115" i="1"/>
  <c r="N113" i="1"/>
  <c r="L113" i="1"/>
  <c r="J113" i="1"/>
  <c r="G113" i="1"/>
  <c r="N112" i="1"/>
  <c r="L112" i="1"/>
  <c r="J112" i="1"/>
  <c r="G112" i="1"/>
  <c r="N111" i="1"/>
  <c r="L111" i="1"/>
  <c r="J111" i="1"/>
  <c r="G111" i="1"/>
  <c r="N110" i="1"/>
  <c r="L110" i="1"/>
  <c r="J110" i="1"/>
  <c r="G110" i="1"/>
  <c r="N109" i="1"/>
  <c r="L109" i="1"/>
  <c r="J109" i="1"/>
  <c r="G109" i="1"/>
  <c r="N106" i="1"/>
  <c r="L106" i="1"/>
  <c r="J106" i="1"/>
  <c r="G106" i="1"/>
  <c r="N101" i="1"/>
  <c r="N100" i="1" s="1"/>
  <c r="L101" i="1"/>
  <c r="L100" i="1" s="1"/>
  <c r="J101" i="1"/>
  <c r="J100" i="1" s="1"/>
  <c r="G101" i="1"/>
  <c r="N97" i="1"/>
  <c r="N96" i="1" s="1"/>
  <c r="L97" i="1"/>
  <c r="L96" i="1" s="1"/>
  <c r="J97" i="1"/>
  <c r="J96" i="1" s="1"/>
  <c r="G97" i="1"/>
  <c r="N93" i="1"/>
  <c r="L93" i="1"/>
  <c r="J93" i="1"/>
  <c r="G93" i="1"/>
  <c r="N90" i="1"/>
  <c r="L90" i="1"/>
  <c r="J90" i="1"/>
  <c r="G90" i="1"/>
  <c r="N87" i="1"/>
  <c r="L87" i="1"/>
  <c r="J87" i="1"/>
  <c r="G87" i="1"/>
  <c r="N84" i="1"/>
  <c r="L84" i="1"/>
  <c r="J84" i="1"/>
  <c r="G84" i="1"/>
  <c r="N78" i="1"/>
  <c r="L78" i="1"/>
  <c r="J78" i="1"/>
  <c r="G78" i="1"/>
  <c r="N74" i="1"/>
  <c r="N73" i="1" s="1"/>
  <c r="L74" i="1"/>
  <c r="L73" i="1" s="1"/>
  <c r="J74" i="1"/>
  <c r="J73" i="1" s="1"/>
  <c r="G74" i="1"/>
  <c r="N72" i="1"/>
  <c r="N71" i="1" s="1"/>
  <c r="L72" i="1"/>
  <c r="L71" i="1" s="1"/>
  <c r="J72" i="1"/>
  <c r="J71" i="1" s="1"/>
  <c r="G72" i="1"/>
  <c r="S69" i="1"/>
  <c r="N68" i="1"/>
  <c r="L68" i="1"/>
  <c r="J68" i="1"/>
  <c r="G68" i="1"/>
  <c r="N65" i="1"/>
  <c r="L65" i="1"/>
  <c r="J65" i="1"/>
  <c r="G65" i="1"/>
  <c r="N62" i="1"/>
  <c r="L62" i="1"/>
  <c r="J62" i="1"/>
  <c r="G62" i="1"/>
  <c r="N59" i="1"/>
  <c r="L59" i="1"/>
  <c r="J59" i="1"/>
  <c r="G59" i="1"/>
  <c r="N55" i="1"/>
  <c r="L55" i="1"/>
  <c r="J55" i="1"/>
  <c r="G55" i="1"/>
  <c r="S53" i="1"/>
  <c r="N52" i="1"/>
  <c r="L52" i="1"/>
  <c r="J52" i="1"/>
  <c r="G52" i="1"/>
  <c r="N49" i="1"/>
  <c r="L49" i="1"/>
  <c r="J49" i="1"/>
  <c r="G49" i="1"/>
  <c r="N48" i="1"/>
  <c r="L48" i="1"/>
  <c r="J48" i="1"/>
  <c r="G48" i="1"/>
  <c r="S41" i="1"/>
  <c r="S40" i="1"/>
  <c r="N39" i="1"/>
  <c r="L39" i="1"/>
  <c r="J39" i="1"/>
  <c r="G39" i="1"/>
  <c r="N38" i="1"/>
  <c r="L38" i="1"/>
  <c r="J38" i="1"/>
  <c r="G38" i="1"/>
  <c r="S33" i="1"/>
  <c r="S32" i="1"/>
  <c r="N31" i="1"/>
  <c r="L31" i="1"/>
  <c r="J31" i="1"/>
  <c r="G31" i="1"/>
  <c r="N28" i="1"/>
  <c r="L28" i="1"/>
  <c r="J28" i="1"/>
  <c r="G28" i="1"/>
  <c r="S24" i="1"/>
  <c r="N23" i="1"/>
  <c r="N22" i="1" s="1"/>
  <c r="L23" i="1"/>
  <c r="L22" i="1" s="1"/>
  <c r="J23" i="1"/>
  <c r="J22" i="1" s="1"/>
  <c r="G23" i="1"/>
  <c r="S19" i="1"/>
  <c r="N18" i="1"/>
  <c r="N17" i="1" s="1"/>
  <c r="L18" i="1"/>
  <c r="L17" i="1" s="1"/>
  <c r="J18" i="1"/>
  <c r="J17" i="1" s="1"/>
  <c r="G18" i="1"/>
  <c r="N14" i="1"/>
  <c r="L14" i="1"/>
  <c r="J14" i="1"/>
  <c r="G14" i="1"/>
  <c r="N11" i="1"/>
  <c r="L11" i="1"/>
  <c r="J11" i="1"/>
  <c r="G11" i="1"/>
  <c r="N8" i="1"/>
  <c r="L8" i="1"/>
  <c r="J8" i="1"/>
  <c r="G8" i="1"/>
  <c r="N161" i="1" l="1"/>
  <c r="G7" i="1"/>
  <c r="L140" i="1"/>
  <c r="N157" i="1"/>
  <c r="N58" i="1"/>
  <c r="L165" i="1"/>
  <c r="L157" i="1"/>
  <c r="J114" i="1"/>
  <c r="N152" i="1"/>
  <c r="L152" i="1"/>
  <c r="L161" i="1"/>
  <c r="J7" i="1"/>
  <c r="N77" i="1"/>
  <c r="N140" i="1"/>
  <c r="G96" i="1"/>
  <c r="N114" i="1"/>
  <c r="L105" i="1"/>
  <c r="G114" i="1"/>
  <c r="N7" i="1"/>
  <c r="J140" i="1"/>
  <c r="J157" i="1"/>
  <c r="J161" i="1"/>
  <c r="J58" i="1"/>
  <c r="L77" i="1"/>
  <c r="L58" i="1"/>
  <c r="J77" i="1"/>
  <c r="J105" i="1"/>
  <c r="N105" i="1"/>
  <c r="L114" i="1"/>
  <c r="G152" i="1"/>
  <c r="L7" i="1"/>
  <c r="L27" i="1"/>
  <c r="J152" i="1"/>
  <c r="J165" i="1"/>
  <c r="J27" i="1"/>
  <c r="G73" i="1"/>
  <c r="N165" i="1"/>
  <c r="N27" i="1"/>
  <c r="G77" i="1"/>
  <c r="G22" i="1"/>
  <c r="G27" i="1"/>
  <c r="G71" i="1"/>
  <c r="G157" i="1"/>
  <c r="G165" i="1"/>
  <c r="G161" i="1"/>
  <c r="G17" i="1"/>
  <c r="G105" i="1"/>
  <c r="G58" i="1"/>
  <c r="G100" i="1"/>
  <c r="G140" i="1"/>
  <c r="G147" i="1"/>
  <c r="G198" i="1" l="1"/>
</calcChain>
</file>

<file path=xl/comments1.xml><?xml version="1.0" encoding="utf-8"?>
<comments xmlns="http://schemas.openxmlformats.org/spreadsheetml/2006/main">
  <authors>
    <author>Soňa Mrkvicová</author>
  </authors>
  <commentList>
    <comment ref="G198" authorId="0" shapeId="0">
      <text>
        <r>
          <rPr>
            <sz val="8"/>
            <color indexed="81"/>
            <rFont val="Tahoma"/>
            <family val="2"/>
            <charset val="238"/>
          </rPr>
          <t>21% DPH vyčíslete na "Krycím listu nabídky" viz. příloha Výzvy k podání cenové nabídky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<sst xmlns="http://schemas.openxmlformats.org/spreadsheetml/2006/main" count="594" uniqueCount="295">
  <si>
    <t xml:space="preserve">Položkový rozpočet </t>
  </si>
  <si>
    <t>#TypZaznamu#</t>
  </si>
  <si>
    <t>MŠ Brno, Úvoz 57 - zateplení budovy</t>
  </si>
  <si>
    <t>STA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</si>
  <si>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</si>
  <si>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</si>
  <si>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</si>
  <si>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</si>
  <si>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</si>
  <si>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</si>
  <si>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</si>
  <si>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</si>
  <si>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hmotnost / MJ</t>
  </si>
  <si>
    <t>hmotnost celk.(t)</t>
  </si>
  <si>
    <t>dem. hmotnost / MJ</t>
  </si>
  <si>
    <t>dem. hmotnost celk.(t)</t>
  </si>
  <si>
    <t>Nhod / MJ</t>
  </si>
  <si>
    <t>Nhod celk.</t>
  </si>
  <si>
    <t>Díl:</t>
  </si>
  <si>
    <t>1</t>
  </si>
  <si>
    <t>Zemní práce</t>
  </si>
  <si>
    <t>DIL</t>
  </si>
  <si>
    <t>113106121R00</t>
  </si>
  <si>
    <t>Rozebrání betonové dlažby</t>
  </si>
  <si>
    <t>m2</t>
  </si>
  <si>
    <t>POL1_0</t>
  </si>
  <si>
    <t>zemní práce viz. nová skladba komunikace:</t>
  </si>
  <si>
    <t>VV</t>
  </si>
  <si>
    <t>0,4*(37,3+6+3,7)</t>
  </si>
  <si>
    <t>113109320R00</t>
  </si>
  <si>
    <t>Odstranění podkladu pl.50 m2, bet.prostý tl.20 cm</t>
  </si>
  <si>
    <t>betonová zpevněná plocha:</t>
  </si>
  <si>
    <t>12,031</t>
  </si>
  <si>
    <t>181301102R00</t>
  </si>
  <si>
    <t>Rozprostření ornice, rovina, tl. 10-15 cm,do 500m2</t>
  </si>
  <si>
    <t>rozprostření přebytečné zeminy:</t>
  </si>
  <si>
    <t>100</t>
  </si>
  <si>
    <t>5</t>
  </si>
  <si>
    <t>Komunikace</t>
  </si>
  <si>
    <t>591050020RAA</t>
  </si>
  <si>
    <t>Komunikace z dlažby zámkové, podklad štěrkopísek, dlažba přírodní tloušťka 8 cm</t>
  </si>
  <si>
    <t>POL2_0</t>
  </si>
  <si>
    <t>kompletní skladba S03 včetně zemních prací a obrubníků</t>
  </si>
  <si>
    <t>POP</t>
  </si>
  <si>
    <t>doplnění komunikace:</t>
  </si>
  <si>
    <t>18,8+12,031</t>
  </si>
  <si>
    <t>61</t>
  </si>
  <si>
    <t>Upravy povrchů vnitřní</t>
  </si>
  <si>
    <t>612100020RA0</t>
  </si>
  <si>
    <t>Začištění omítek kolem oken a dveří</t>
  </si>
  <si>
    <t>m</t>
  </si>
  <si>
    <t>V položkách oprav omítek je zakalkulováno otlučení omítky, odklizení suti a její odvoz na skládku do 10 km (bez poplatku za skládku), provedení nové omítky ve stejném rozsahu jako otlučení.</t>
  </si>
  <si>
    <t>zapravení po zhotovení nových výplní:</t>
  </si>
  <si>
    <t>1,35+2*2+0,9+1,97*2+1,35+2,1*2</t>
  </si>
  <si>
    <t>62</t>
  </si>
  <si>
    <t>Upravy povrchů vnější</t>
  </si>
  <si>
    <t>622477123R00</t>
  </si>
  <si>
    <t>Oprava vnější omítky hladké stěn, do 30 %,SMS</t>
  </si>
  <si>
    <t>předpoklad oprav 30% - plocha KZS:</t>
  </si>
  <si>
    <t>876,48+189,95</t>
  </si>
  <si>
    <t>622300042RAG</t>
  </si>
  <si>
    <t>KZS z minerálních desek, plocha s otvory, budovy výšky nad 6 m, desky fasádní z minerálního vlákna, tl. 180 mm, lešení</t>
  </si>
  <si>
    <t>Kompletní skladba KZS S01 (vč. silikon omítky 1,0) včetně poměru ostění pro otvory, fasádní profily (rohy, okapničky, APU lišty, zakládací profily, parapetní profily)</t>
  </si>
  <si>
    <t>Včetně montáže, demontáže a jednoměsíčního nájmu lešení.</t>
  </si>
  <si>
    <t>pohled JV a JZ:</t>
  </si>
  <si>
    <t>345,7*2</t>
  </si>
  <si>
    <t>pohled SZ a SV:</t>
  </si>
  <si>
    <t>92,54*2</t>
  </si>
  <si>
    <t>622391121R00</t>
  </si>
  <si>
    <t>Příplatek za zapuštěné hmoždinky (STR) 6 ks/m2</t>
  </si>
  <si>
    <t>622300036AAG</t>
  </si>
  <si>
    <t>KZS s polystyrenem, plocha bez otvorů, budovy výšky do 6 m, desky fasádní polystyren XPS tl. 180 mm, lešení</t>
  </si>
  <si>
    <t>Kompletní skladba KZS S01 (vč. mozaikové omítky) včetně poměru ostění pro otvory, fasádní profily (rohy, okapničky, APU lišty, zakládací profily, parapetní profily)</t>
  </si>
  <si>
    <t>114,49+36,9</t>
  </si>
  <si>
    <t>10,88*2</t>
  </si>
  <si>
    <t>pod úrovní zeminy:</t>
  </si>
  <si>
    <t>0,3*(9,3+37+6+3,7)</t>
  </si>
  <si>
    <t>941941191R00</t>
  </si>
  <si>
    <t>Příplatek za každý měsíc použití lešení k pol.1031</t>
  </si>
  <si>
    <t>předpoklad realizace 5 měsíců (první měsíc již v ceně KZS):</t>
  </si>
  <si>
    <t>(876,48+189,95)*4</t>
  </si>
  <si>
    <t>622428971R00</t>
  </si>
  <si>
    <t>Příplatek k položce za vícebarevnou omítku</t>
  </si>
  <si>
    <t>622300281RT3</t>
  </si>
  <si>
    <t>Montáž chráničky kabelu do zateplení z minerálního vlákna, vč. půlené chráničky DN 50 mm</t>
  </si>
  <si>
    <t>výpis prvků - Z08:</t>
  </si>
  <si>
    <t>15</t>
  </si>
  <si>
    <t>63</t>
  </si>
  <si>
    <t>Podlahy a podlahové konstrukce</t>
  </si>
  <si>
    <t>632411150RT5</t>
  </si>
  <si>
    <t>Potěr ze SMS, ruční zpracování, spád. tl. 20-50 mm, cementový potěr rychletuhnoucí</t>
  </si>
  <si>
    <t>S05 - skladba podlahy ochozu:</t>
  </si>
  <si>
    <t>1,2*28</t>
  </si>
  <si>
    <t>632421150R00</t>
  </si>
  <si>
    <t>Potěr ze SMS, ručně zpracovaný,tl.40 mm, betonová mazanina</t>
  </si>
  <si>
    <t>631317105R00</t>
  </si>
  <si>
    <t>Řezání dilatační spáry hl. 0-50 mm, beton prostý</t>
  </si>
  <si>
    <t>á 5 m tzn. 5 řezů:</t>
  </si>
  <si>
    <t>1,2*5</t>
  </si>
  <si>
    <t>631319161R00</t>
  </si>
  <si>
    <t>Příplatek za konečnou úpravu mazanin</t>
  </si>
  <si>
    <t>m3</t>
  </si>
  <si>
    <t>za přehlazení povrchu betonové mazaniny ocelovým hladítkem s poprášením cementem pro konečnou úpravu mazaniny</t>
  </si>
  <si>
    <t>33,6*0,04</t>
  </si>
  <si>
    <t>9</t>
  </si>
  <si>
    <t>Ostatní konstrukce, bourání</t>
  </si>
  <si>
    <t>0901</t>
  </si>
  <si>
    <t>Demontáž, odvoz a likvidace kovové branky</t>
  </si>
  <si>
    <t>soub</t>
  </si>
  <si>
    <t>91</t>
  </si>
  <si>
    <t>Doplňující práce na komunikaci</t>
  </si>
  <si>
    <t>919735124R00</t>
  </si>
  <si>
    <t>Řezání stávajícího betonového krytu tl. 15 - 20 cm</t>
  </si>
  <si>
    <t>betonová zpevněná plocha - oddělení od okolí:</t>
  </si>
  <si>
    <t>9,3</t>
  </si>
  <si>
    <t>96</t>
  </si>
  <si>
    <t>Bourání konstrukcí</t>
  </si>
  <si>
    <t>968083022R00</t>
  </si>
  <si>
    <t>Vybourání dveří pl. nad 2 m2, včetně zárubně / rámu a světlíků</t>
  </si>
  <si>
    <t>1.PP:</t>
  </si>
  <si>
    <t>1,45*2,05</t>
  </si>
  <si>
    <t>1.NP:</t>
  </si>
  <si>
    <t>1*2,77</t>
  </si>
  <si>
    <t>2,35*2,6*2</t>
  </si>
  <si>
    <t>965081713RT2</t>
  </si>
  <si>
    <t>Bourání dlažeb keramických tl.10 mm, nad 1 m2, sbíječka, dlaždice keramické</t>
  </si>
  <si>
    <t>965043341RT3</t>
  </si>
  <si>
    <t>Bourání podkladů bet., potěr tl. 10 cm, nad 4 m2, sbíječka mazanina tl. 5 - 8 cm s potěrem</t>
  </si>
  <si>
    <t>1,2*28*0,065</t>
  </si>
  <si>
    <t>965048515R00</t>
  </si>
  <si>
    <t>Broušení betonových povrchů do tl. 5 mm</t>
  </si>
  <si>
    <t>952902110R00</t>
  </si>
  <si>
    <t>Zametání</t>
  </si>
  <si>
    <t>97</t>
  </si>
  <si>
    <t>Prorážení otvorů</t>
  </si>
  <si>
    <t>978015241R00</t>
  </si>
  <si>
    <t>Otlučení omítek vnějších v složit.1-4 do 30 %</t>
  </si>
  <si>
    <t>99</t>
  </si>
  <si>
    <t>Staveništní přesun hmot</t>
  </si>
  <si>
    <t>999281108R00</t>
  </si>
  <si>
    <t>Přesun hmot pro opravy a údržbu do výšky 12 m</t>
  </si>
  <si>
    <t>t</t>
  </si>
  <si>
    <t>mimo agregované položky, které mají přesun hmot již zohledněn v JC:</t>
  </si>
  <si>
    <t>47,67+0,02+6,25</t>
  </si>
  <si>
    <t>-32,43-2,74</t>
  </si>
  <si>
    <t>711</t>
  </si>
  <si>
    <t>Izolace proti vodě</t>
  </si>
  <si>
    <t>711111001RZ1</t>
  </si>
  <si>
    <t xml:space="preserve">Provedení izolace proti vlhkosti na ploše vodorovné, 1x asfaltovým penetračním nátěrem, včetně dodávky asfaltového penetračního laku </t>
  </si>
  <si>
    <t>711112011RZ1</t>
  </si>
  <si>
    <t>Provedení izolace proti vlhkosti na ploše svislé, 1x nátěrem asfaltovou suspenzí, včetně dodávky suspenze</t>
  </si>
  <si>
    <t>711171559RU3</t>
  </si>
  <si>
    <t>Provedení izolace proti vlhkosti na ploše vodorovné, fólií, volně, včetně fólie PVC tl. 1,8 mm</t>
  </si>
  <si>
    <t>711191171RT2</t>
  </si>
  <si>
    <t>Provedení izolace proti vlhkosti na ploše vodorovné, podkladní textilií, včetně dodávky textílie 300 g/m2</t>
  </si>
  <si>
    <t>711823111RT2</t>
  </si>
  <si>
    <t>Položení nopové fólie vodorovně, včetně dodávky fólie, v. nopu 8 mm</t>
  </si>
  <si>
    <t>998711101R00</t>
  </si>
  <si>
    <t>Přesun hmot pro izolace proti vodě, výšky do 6 m</t>
  </si>
  <si>
    <t>764</t>
  </si>
  <si>
    <t>Konstrukce klempířské</t>
  </si>
  <si>
    <t>764410850R00</t>
  </si>
  <si>
    <t>Demontáž oplechování parapetů,rš od 100 do 330 mm</t>
  </si>
  <si>
    <t>121,1+15,6+8,1+4,1</t>
  </si>
  <si>
    <t>764352810R00</t>
  </si>
  <si>
    <t>Demontáž žlabů půlkruh. rovných, rš 330 mm, do 30°</t>
  </si>
  <si>
    <t>764454801R00</t>
  </si>
  <si>
    <t>Demontáž odpadních trub kruhových, D 75 a 100 mm</t>
  </si>
  <si>
    <t>764816134R00</t>
  </si>
  <si>
    <t>Oplechování parapetů, lakovaný Pz plech, rš 365 mm</t>
  </si>
  <si>
    <t>K - 01,02,04-06:</t>
  </si>
  <si>
    <t>41+72+6,9+0,6+0,6</t>
  </si>
  <si>
    <t>764816141R00</t>
  </si>
  <si>
    <t>Oplechování parapetů, lakovaný Pz plech, rš 415 mm</t>
  </si>
  <si>
    <t>K03:</t>
  </si>
  <si>
    <t>15,6</t>
  </si>
  <si>
    <t>764816127R00</t>
  </si>
  <si>
    <t>Oplechování parapetů, lakovaný Pz plech, rš 285 mm</t>
  </si>
  <si>
    <t>K07:</t>
  </si>
  <si>
    <t>8,1</t>
  </si>
  <si>
    <t>Oplechování parapetů, lakovaný Pz plech, rš 265 mm</t>
  </si>
  <si>
    <t>K08:</t>
  </si>
  <si>
    <t>4,1</t>
  </si>
  <si>
    <t>764815212R00</t>
  </si>
  <si>
    <t>Žlab podokapní půlkruh.z lak.Pz plechu, rš 330 mm</t>
  </si>
  <si>
    <t>764819212R00</t>
  </si>
  <si>
    <t>Odpadní trouby kruhové z lak.Pz plechu, D 100 mm</t>
  </si>
  <si>
    <t>764812660R00</t>
  </si>
  <si>
    <t>Oplechování říms z lakovaného Pz plechu, rš 365 mm</t>
  </si>
  <si>
    <t>K10:</t>
  </si>
  <si>
    <t>95</t>
  </si>
  <si>
    <t>764812650R00</t>
  </si>
  <si>
    <t>Oplechování říms z lakovaného Pz plechu, rš 325 mm</t>
  </si>
  <si>
    <t>K11:</t>
  </si>
  <si>
    <t>31</t>
  </si>
  <si>
    <t>998764102R00</t>
  </si>
  <si>
    <t>Přesun hmot pro klempířské konstr., výšky do 12 m</t>
  </si>
  <si>
    <t>783</t>
  </si>
  <si>
    <t>Nátěry</t>
  </si>
  <si>
    <t>783950010RAA</t>
  </si>
  <si>
    <t>Oprava nátěrů kovových konstrukcí syntet. lakem, oškrábání,odrezivění, 1x krycí+1x email - antikor.</t>
  </si>
  <si>
    <t>repase nátěrů zábradlí:</t>
  </si>
  <si>
    <t>22,1*0,7</t>
  </si>
  <si>
    <t>783893332A</t>
  </si>
  <si>
    <t>Nátěr betonových podlah dvojnásobný, voděodolný, protiskluzný</t>
  </si>
  <si>
    <t>784</t>
  </si>
  <si>
    <t>Malby</t>
  </si>
  <si>
    <t>784450075RA0</t>
  </si>
  <si>
    <t xml:space="preserve">Malba disperzní, penetrace 1x, malba bílá 2x </t>
  </si>
  <si>
    <t>výmalba stěn po výměně otvorů:</t>
  </si>
  <si>
    <t>3*(1,6+1+2,9+3,3)</t>
  </si>
  <si>
    <t>-(1,45*2,05+1*2,77+2,35*2,6*2)</t>
  </si>
  <si>
    <t>786</t>
  </si>
  <si>
    <t>Čalounické úpravy a zastiňující technika</t>
  </si>
  <si>
    <t>78661326A1</t>
  </si>
  <si>
    <t>Předokenní žaluzie včetně boxu a ovládání, viz. výpis prvků - Ž01</t>
  </si>
  <si>
    <t>kus</t>
  </si>
  <si>
    <t>78661326A2</t>
  </si>
  <si>
    <t>Předokenní žaluzie včetně boxu a ovládání, viz. výpis prvků - Ž02</t>
  </si>
  <si>
    <t>78661326A3</t>
  </si>
  <si>
    <t>Předokenní žaluzie včetně boxu a ovládání, viz. výpis prvků - Ž03</t>
  </si>
  <si>
    <t>998786102R00</t>
  </si>
  <si>
    <t>Přesun hmot pro zastiň. techniku, výšky do 12 m</t>
  </si>
  <si>
    <t>M65</t>
  </si>
  <si>
    <t>Elektroinstalace</t>
  </si>
  <si>
    <t>M6501</t>
  </si>
  <si>
    <t>Demontáž stávajícího svislého vedení uzemnění, (bleskosvod)</t>
  </si>
  <si>
    <t>kompl</t>
  </si>
  <si>
    <t>M6502</t>
  </si>
  <si>
    <t>D+M nového svislého vedení uzemnění, včetně revize (bleskosvod)</t>
  </si>
  <si>
    <t>3x výška budovy (11,10 m)</t>
  </si>
  <si>
    <t>D96</t>
  </si>
  <si>
    <t>Přesuny sutí a vybouraných hmot</t>
  </si>
  <si>
    <t>979100014RA0</t>
  </si>
  <si>
    <t>Odvoz suti a vyb.hmot do 15 km, vnitrost. 25 m</t>
  </si>
  <si>
    <t>979999998R00</t>
  </si>
  <si>
    <t>Poplatek za recyklaci suť do 5 % příměsí (skup.170107)</t>
  </si>
  <si>
    <t>8,37+6,57+17,06+0,28</t>
  </si>
  <si>
    <t>ON</t>
  </si>
  <si>
    <t>Ostatní náklady</t>
  </si>
  <si>
    <t>ON01</t>
  </si>
  <si>
    <t>Demontáž, úschova a zpětná montáž - drobné prvky, cedule, držák vlajek, atd - viz. výkres BK Pohledy</t>
  </si>
  <si>
    <t>ON02</t>
  </si>
  <si>
    <t>Demontáž, úschova a zpětná montáž, jednotky VZT včetně zprovoznění</t>
  </si>
  <si>
    <t>viz. prohlídka stávajícího stavu</t>
  </si>
  <si>
    <t>ON03</t>
  </si>
  <si>
    <t>ON04</t>
  </si>
  <si>
    <t>Demontáž, odvoz a likvidace prvků na fasádě, určených k likvidaci - viz. výkres BK pohledy</t>
  </si>
  <si>
    <t>ON05</t>
  </si>
  <si>
    <t>Demontáž,úschova,úprava,zpětná montáž - mříže, s brankou včetně repase nátěru dle PD</t>
  </si>
  <si>
    <t>ON06a</t>
  </si>
  <si>
    <t>D+M dveře dle výpisu prvků - D01, včetně rámu a všech komponentů</t>
  </si>
  <si>
    <t>plastové dveře (sestava) s dekorem dřeva s bezpečnostním prosklením</t>
  </si>
  <si>
    <t>1.350 x 2.000 mm</t>
  </si>
  <si>
    <t>ON06b</t>
  </si>
  <si>
    <t>D+M dveře dle výpisu prvků - D02, včetně rámu a všech komponentů</t>
  </si>
  <si>
    <t>900 x 2.860 mm</t>
  </si>
  <si>
    <t>ON06c</t>
  </si>
  <si>
    <t>D+M dveře dle výpisu prvků - D03, včetně rámu a všech komponentů</t>
  </si>
  <si>
    <t>elektrozámky včetně přípravy</t>
  </si>
  <si>
    <t>2.350 x 2.600 mm</t>
  </si>
  <si>
    <t>ON07a</t>
  </si>
  <si>
    <t>D+M fasádní žebřík - Z01, viz. výpis prvků</t>
  </si>
  <si>
    <t>ON07b</t>
  </si>
  <si>
    <t>Statická zkouška únosnosti zdiva pro žebřík</t>
  </si>
  <si>
    <t>ON08a</t>
  </si>
  <si>
    <t>D+M větrací mřížka - Z02 viz. výpis prvků, včetně výměny větr.potrubí a vnitřní mřížky</t>
  </si>
  <si>
    <t>ON08b</t>
  </si>
  <si>
    <t>D+M větrací mřížka - Z03 viz. výpis prvků, včetně výměny větr.potrubí a vnitřní mřížky</t>
  </si>
  <si>
    <t>ON08c</t>
  </si>
  <si>
    <t>D+M větrací mřížka - Z05 viz. výpis prvků, včetně výměny větr.potrubí a vnitřní mřížky</t>
  </si>
  <si>
    <t>ON09</t>
  </si>
  <si>
    <t>D+M box - Z04, viz. výpis prvků</t>
  </si>
  <si>
    <t>ON10</t>
  </si>
  <si>
    <t>D+M dvířka - Z06, viz. výpis prvků</t>
  </si>
  <si>
    <t>ON11</t>
  </si>
  <si>
    <t>D+M branka - Z07, viz. výpis prvků</t>
  </si>
  <si>
    <t>ON12</t>
  </si>
  <si>
    <t>Výroba, dodávka a montáž - arch. prvku AP1, viz. výpis Arch. prvků</t>
  </si>
  <si>
    <t>konstrukce z profilů JAKL včetně nátěrů - včetně výrobní dokumentace</t>
  </si>
  <si>
    <t>ON13</t>
  </si>
  <si>
    <t>Výroba, dodávka a montáž - arch. prvku AP2, viz. výpis Arch. prvků</t>
  </si>
  <si>
    <t>konstrukce z plastového rámu s otočnými barevnými teraso. prkny včetně kotvících prvků, nerez otočných čepů, apod.</t>
  </si>
  <si>
    <t>včetně výrobní dokumentace</t>
  </si>
  <si>
    <t/>
  </si>
  <si>
    <t>SUM</t>
  </si>
  <si>
    <t>bez DPH</t>
  </si>
  <si>
    <t>Stavba:</t>
  </si>
  <si>
    <t>Rozpočet:</t>
  </si>
  <si>
    <t>Zateplení budovy</t>
  </si>
  <si>
    <t>Demontáž, úschova a zpětná montáž - koncové prvky elektro: svítidla,zvonky,kamerový systém včetně zprovoznění</t>
  </si>
  <si>
    <t>včetně případného prodloužení kabeláže na nový líc fasády, apod. (tl. tep. izolace: 18 cm)</t>
  </si>
  <si>
    <t>Barevná členitost (pruhy na fasádě, barevná ostění oken)</t>
  </si>
  <si>
    <t>výměna nosných konzol za delší (z důvodu předsazení nového líce fasády o 18 cm), případné potřebné prodloužení potrubí (Cu) a ele. přívodu, doplnění chladící kapaliny, apod.</t>
  </si>
  <si>
    <t>viz. 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</si>
</sst>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 CE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2" borderId="4" xfId="0" applyFill="1" applyBorder="1"/>
    <xf numFmtId="49" fontId="0" fillId="2" borderId="4" xfId="0" applyNumberFormat="1" applyFill="1" applyBorder="1"/>
    <xf numFmtId="0" fontId="0" fillId="2" borderId="5" xfId="0" applyFill="1" applyBorder="1"/>
    <xf numFmtId="0" fontId="0" fillId="2" borderId="6" xfId="0" applyFill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7" xfId="0" applyNumberFormat="1" applyFont="1" applyBorder="1" applyAlignment="1">
      <alignment vertical="top"/>
    </xf>
    <xf numFmtId="0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vertical="top" shrinkToFit="1"/>
    </xf>
    <xf numFmtId="164" fontId="3" fillId="0" borderId="8" xfId="0" applyNumberFormat="1" applyFont="1" applyBorder="1" applyAlignment="1">
      <alignment vertical="top" shrinkToFit="1"/>
    </xf>
    <xf numFmtId="4" fontId="3" fillId="3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Border="1" applyAlignment="1">
      <alignment vertical="top" shrinkToFit="1"/>
    </xf>
    <xf numFmtId="0" fontId="3" fillId="0" borderId="7" xfId="0" applyFont="1" applyBorder="1" applyAlignment="1">
      <alignment vertical="top" shrinkToFit="1"/>
    </xf>
    <xf numFmtId="0" fontId="3" fillId="0" borderId="0" xfId="0" applyFont="1"/>
    <xf numFmtId="0" fontId="4" fillId="0" borderId="8" xfId="0" quotePrefix="1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vertical="top" wrapText="1" shrinkToFit="1"/>
    </xf>
    <xf numFmtId="164" fontId="4" fillId="0" borderId="8" xfId="0" applyNumberFormat="1" applyFont="1" applyBorder="1" applyAlignment="1">
      <alignment vertical="top" wrapText="1" shrinkToFit="1"/>
    </xf>
    <xf numFmtId="0" fontId="0" fillId="2" borderId="9" xfId="0" applyFill="1" applyBorder="1" applyAlignment="1">
      <alignment vertical="top"/>
    </xf>
    <xf numFmtId="0" fontId="0" fillId="2" borderId="9" xfId="0" applyNumberFormat="1" applyFill="1" applyBorder="1" applyAlignment="1">
      <alignment vertical="top"/>
    </xf>
    <xf numFmtId="0" fontId="0" fillId="2" borderId="10" xfId="0" applyNumberFormat="1" applyFill="1" applyBorder="1" applyAlignment="1">
      <alignment horizontal="left" vertical="top" wrapText="1"/>
    </xf>
    <xf numFmtId="0" fontId="0" fillId="2" borderId="10" xfId="0" applyFill="1" applyBorder="1" applyAlignment="1">
      <alignment vertical="top" shrinkToFit="1"/>
    </xf>
    <xf numFmtId="164" fontId="0" fillId="2" borderId="1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9" xfId="0" applyFill="1" applyBorder="1" applyAlignment="1">
      <alignment vertical="top" shrinkToFit="1"/>
    </xf>
    <xf numFmtId="0" fontId="5" fillId="0" borderId="7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 shrinkToFit="1"/>
    </xf>
    <xf numFmtId="164" fontId="5" fillId="0" borderId="0" xfId="0" applyNumberFormat="1" applyFont="1" applyBorder="1" applyAlignment="1">
      <alignment vertical="top" wrapText="1" shrinkToFit="1"/>
    </xf>
    <xf numFmtId="4" fontId="5" fillId="0" borderId="0" xfId="0" applyNumberFormat="1" applyFont="1" applyBorder="1" applyAlignment="1">
      <alignment vertical="top" wrapText="1" shrinkToFit="1"/>
    </xf>
    <xf numFmtId="4" fontId="5" fillId="0" borderId="11" xfId="0" applyNumberFormat="1" applyFont="1" applyBorder="1" applyAlignment="1">
      <alignment vertical="top" wrapText="1" shrinkToFit="1"/>
    </xf>
    <xf numFmtId="49" fontId="6" fillId="0" borderId="0" xfId="0" applyNumberFormat="1" applyFont="1" applyAlignment="1">
      <alignment wrapText="1"/>
    </xf>
    <xf numFmtId="0" fontId="3" fillId="0" borderId="9" xfId="0" applyFont="1" applyBorder="1" applyAlignment="1">
      <alignment vertical="top"/>
    </xf>
    <xf numFmtId="0" fontId="3" fillId="0" borderId="9" xfId="0" applyNumberFormat="1" applyFont="1" applyBorder="1" applyAlignment="1">
      <alignment vertical="top"/>
    </xf>
    <xf numFmtId="0" fontId="5" fillId="0" borderId="9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vertical="top" wrapText="1" shrinkToFit="1"/>
    </xf>
    <xf numFmtId="164" fontId="5" fillId="0" borderId="12" xfId="0" applyNumberFormat="1" applyFont="1" applyBorder="1" applyAlignment="1">
      <alignment vertical="top" wrapText="1" shrinkToFit="1"/>
    </xf>
    <xf numFmtId="4" fontId="5" fillId="0" borderId="12" xfId="0" applyNumberFormat="1" applyFont="1" applyBorder="1" applyAlignment="1">
      <alignment vertical="top" wrapText="1" shrinkToFit="1"/>
    </xf>
    <xf numFmtId="4" fontId="5" fillId="0" borderId="13" xfId="0" applyNumberFormat="1" applyFont="1" applyBorder="1" applyAlignment="1">
      <alignment vertical="top" wrapText="1" shrinkToFit="1"/>
    </xf>
    <xf numFmtId="0" fontId="3" fillId="0" borderId="10" xfId="0" applyFont="1" applyBorder="1" applyAlignment="1">
      <alignment vertical="top" shrinkToFit="1"/>
    </xf>
    <xf numFmtId="0" fontId="3" fillId="0" borderId="9" xfId="0" applyFont="1" applyBorder="1" applyAlignment="1">
      <alignment vertical="top" shrinkToFi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0" fontId="0" fillId="4" borderId="0" xfId="0" applyFill="1" applyBorder="1" applyAlignment="1">
      <alignment vertical="center"/>
    </xf>
    <xf numFmtId="4" fontId="3" fillId="4" borderId="8" xfId="0" applyNumberFormat="1" applyFont="1" applyFill="1" applyBorder="1" applyAlignment="1">
      <alignment vertical="top" shrinkToFit="1"/>
    </xf>
    <xf numFmtId="4" fontId="5" fillId="4" borderId="11" xfId="0" applyNumberFormat="1" applyFont="1" applyFill="1" applyBorder="1" applyAlignment="1">
      <alignment vertical="top" wrapText="1" shrinkToFit="1"/>
    </xf>
    <xf numFmtId="0" fontId="2" fillId="4" borderId="0" xfId="0" applyFont="1" applyFill="1" applyBorder="1" applyAlignment="1">
      <alignment horizontal="center"/>
    </xf>
    <xf numFmtId="0" fontId="0" fillId="4" borderId="8" xfId="0" applyFill="1" applyBorder="1"/>
    <xf numFmtId="4" fontId="0" fillId="4" borderId="8" xfId="0" applyNumberFormat="1" applyFill="1" applyBorder="1" applyAlignment="1">
      <alignment vertical="top"/>
    </xf>
    <xf numFmtId="4" fontId="0" fillId="4" borderId="8" xfId="0" applyNumberFormat="1" applyFill="1" applyBorder="1" applyAlignment="1">
      <alignment vertical="top" shrinkToFit="1"/>
    </xf>
    <xf numFmtId="0" fontId="0" fillId="4" borderId="0" xfId="0" applyFill="1" applyBorder="1" applyAlignment="1">
      <alignment vertical="top"/>
    </xf>
    <xf numFmtId="0" fontId="0" fillId="4" borderId="0" xfId="0" applyFill="1" applyBorder="1"/>
    <xf numFmtId="0" fontId="0" fillId="4" borderId="14" xfId="0" applyFill="1" applyBorder="1"/>
    <xf numFmtId="49" fontId="0" fillId="4" borderId="14" xfId="0" applyNumberFormat="1" applyFill="1" applyBorder="1"/>
    <xf numFmtId="0" fontId="0" fillId="4" borderId="14" xfId="0" applyFill="1" applyBorder="1" applyAlignment="1">
      <alignment wrapText="1"/>
    </xf>
    <xf numFmtId="0" fontId="7" fillId="0" borderId="0" xfId="0" applyFont="1"/>
    <xf numFmtId="0" fontId="7" fillId="2" borderId="4" xfId="0" applyFont="1" applyFill="1" applyBorder="1" applyAlignment="1">
      <alignment vertical="top" wrapText="1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165" fontId="1" fillId="4" borderId="14" xfId="0" applyNumberFormat="1" applyFont="1" applyFill="1" applyBorder="1"/>
    <xf numFmtId="165" fontId="1" fillId="2" borderId="1" xfId="0" applyNumberFormat="1" applyFont="1" applyFill="1" applyBorder="1" applyAlignment="1">
      <alignment vertical="top"/>
    </xf>
    <xf numFmtId="165" fontId="9" fillId="0" borderId="8" xfId="0" applyNumberFormat="1" applyFont="1" applyBorder="1" applyAlignment="1">
      <alignment vertical="top" shrinkToFit="1"/>
    </xf>
    <xf numFmtId="165" fontId="1" fillId="2" borderId="10" xfId="0" applyNumberFormat="1" applyFont="1" applyFill="1" applyBorder="1" applyAlignment="1">
      <alignment vertical="top" shrinkToFit="1"/>
    </xf>
    <xf numFmtId="165" fontId="1" fillId="0" borderId="0" xfId="0" applyNumberFormat="1" applyFont="1" applyAlignment="1">
      <alignment vertical="top"/>
    </xf>
    <xf numFmtId="165" fontId="1" fillId="0" borderId="0" xfId="0" applyNumberFormat="1" applyFont="1"/>
    <xf numFmtId="165" fontId="0" fillId="2" borderId="4" xfId="0" applyNumberFormat="1" applyFont="1" applyFill="1" applyBorder="1"/>
    <xf numFmtId="0" fontId="10" fillId="2" borderId="6" xfId="0" applyFont="1" applyFill="1" applyBorder="1" applyAlignment="1">
      <alignment vertical="center"/>
    </xf>
    <xf numFmtId="49" fontId="11" fillId="2" borderId="2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/>
    </xf>
    <xf numFmtId="165" fontId="11" fillId="2" borderId="3" xfId="0" applyNumberFormat="1" applyFont="1" applyFill="1" applyBorder="1" applyAlignment="1">
      <alignment vertical="center"/>
    </xf>
    <xf numFmtId="4" fontId="11" fillId="4" borderId="0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9" fontId="13" fillId="0" borderId="0" xfId="0" applyNumberFormat="1" applyFont="1"/>
    <xf numFmtId="0" fontId="14" fillId="0" borderId="0" xfId="0" applyFont="1"/>
    <xf numFmtId="0" fontId="12" fillId="4" borderId="0" xfId="0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49</xdr:row>
      <xdr:rowOff>0</xdr:rowOff>
    </xdr:from>
    <xdr:to>
      <xdr:col>7</xdr:col>
      <xdr:colOff>1919306</xdr:colOff>
      <xdr:row>60</xdr:row>
      <xdr:rowOff>94743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9400" y="10601325"/>
          <a:ext cx="1766906" cy="2475993"/>
        </a:xfrm>
        <a:prstGeom prst="rect">
          <a:avLst/>
        </a:prstGeom>
      </xdr:spPr>
    </xdr:pic>
    <xdr:clientData/>
  </xdr:twoCellAnchor>
  <xdr:twoCellAnchor editAs="oneCell">
    <xdr:from>
      <xdr:col>7</xdr:col>
      <xdr:colOff>2047875</xdr:colOff>
      <xdr:row>49</xdr:row>
      <xdr:rowOff>9525</xdr:rowOff>
    </xdr:from>
    <xdr:to>
      <xdr:col>7</xdr:col>
      <xdr:colOff>3876446</xdr:colOff>
      <xdr:row>58</xdr:row>
      <xdr:rowOff>9287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24875" y="10610850"/>
          <a:ext cx="1828571" cy="1904762"/>
        </a:xfrm>
        <a:prstGeom prst="rect">
          <a:avLst/>
        </a:prstGeom>
      </xdr:spPr>
    </xdr:pic>
    <xdr:clientData/>
  </xdr:twoCellAnchor>
  <xdr:twoCellAnchor editAs="oneCell">
    <xdr:from>
      <xdr:col>7</xdr:col>
      <xdr:colOff>2266950</xdr:colOff>
      <xdr:row>58</xdr:row>
      <xdr:rowOff>200025</xdr:rowOff>
    </xdr:from>
    <xdr:to>
      <xdr:col>7</xdr:col>
      <xdr:colOff>3257426</xdr:colOff>
      <xdr:row>71</xdr:row>
      <xdr:rowOff>18726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43950" y="12706350"/>
          <a:ext cx="990476" cy="25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95249</xdr:colOff>
      <xdr:row>105</xdr:row>
      <xdr:rowOff>46640</xdr:rowOff>
    </xdr:from>
    <xdr:to>
      <xdr:col>7</xdr:col>
      <xdr:colOff>5086348</xdr:colOff>
      <xdr:row>108</xdr:row>
      <xdr:rowOff>59630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72249" y="22182740"/>
          <a:ext cx="4991099" cy="822615"/>
        </a:xfrm>
        <a:prstGeom prst="rect">
          <a:avLst/>
        </a:prstGeom>
      </xdr:spPr>
    </xdr:pic>
    <xdr:clientData/>
  </xdr:twoCellAnchor>
  <xdr:twoCellAnchor editAs="oneCell">
    <xdr:from>
      <xdr:col>7</xdr:col>
      <xdr:colOff>209549</xdr:colOff>
      <xdr:row>166</xdr:row>
      <xdr:rowOff>38100</xdr:rowOff>
    </xdr:from>
    <xdr:to>
      <xdr:col>7</xdr:col>
      <xdr:colOff>2962274</xdr:colOff>
      <xdr:row>176</xdr:row>
      <xdr:rowOff>219075</xdr:rowOff>
    </xdr:to>
    <xdr:pic>
      <xdr:nvPicPr>
        <xdr:cNvPr id="6" name="Obrázek 5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b="35585"/>
        <a:stretch/>
      </xdr:blipFill>
      <xdr:spPr>
        <a:xfrm>
          <a:off x="6686549" y="36118800"/>
          <a:ext cx="2752725" cy="2828925"/>
        </a:xfrm>
        <a:prstGeom prst="rect">
          <a:avLst/>
        </a:prstGeom>
      </xdr:spPr>
    </xdr:pic>
    <xdr:clientData/>
  </xdr:twoCellAnchor>
  <xdr:twoCellAnchor>
    <xdr:from>
      <xdr:col>7</xdr:col>
      <xdr:colOff>495300</xdr:colOff>
      <xdr:row>183</xdr:row>
      <xdr:rowOff>38100</xdr:rowOff>
    </xdr:from>
    <xdr:to>
      <xdr:col>7</xdr:col>
      <xdr:colOff>3990975</xdr:colOff>
      <xdr:row>206</xdr:row>
      <xdr:rowOff>0</xdr:rowOff>
    </xdr:to>
    <xdr:pic>
      <xdr:nvPicPr>
        <xdr:cNvPr id="8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40290750"/>
          <a:ext cx="3495675" cy="492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200"/>
  <sheetViews>
    <sheetView tabSelected="1" view="pageBreakPreview" zoomScaleNormal="100" zoomScaleSheetLayoutView="100" workbookViewId="0">
      <pane ySplit="6" topLeftCell="A7" activePane="bottomLeft" state="frozen"/>
      <selection pane="bottomLeft" activeCell="G54" sqref="G54"/>
    </sheetView>
  </sheetViews>
  <sheetFormatPr defaultRowHeight="15" outlineLevelRow="1" x14ac:dyDescent="0.25"/>
  <cols>
    <col min="1" max="1" width="4.28515625" customWidth="1"/>
    <col min="2" max="2" width="14.42578125" style="49" customWidth="1"/>
    <col min="3" max="3" width="38.28515625" style="49" customWidth="1"/>
    <col min="4" max="4" width="4.5703125" customWidth="1"/>
    <col min="5" max="5" width="10.5703125" customWidth="1"/>
    <col min="6" max="6" width="9.85546875" customWidth="1"/>
    <col min="7" max="7" width="15.140625" style="73" customWidth="1"/>
    <col min="8" max="8" width="77.140625" style="58" customWidth="1"/>
    <col min="9" max="10" width="9.140625" customWidth="1"/>
    <col min="11" max="12" width="12.28515625" customWidth="1"/>
    <col min="13" max="14" width="9.140625" customWidth="1"/>
    <col min="15" max="15" width="10.140625" customWidth="1"/>
    <col min="16" max="18" width="9.140625" customWidth="1"/>
    <col min="19" max="19" width="73.42578125" customWidth="1"/>
  </cols>
  <sheetData>
    <row r="1" spans="1:26" ht="15.75" customHeight="1" x14ac:dyDescent="0.25">
      <c r="A1" s="1" t="s">
        <v>0</v>
      </c>
      <c r="B1" s="1"/>
      <c r="C1" s="1"/>
      <c r="D1" s="1"/>
      <c r="E1" s="1"/>
      <c r="F1" s="1"/>
      <c r="G1" s="1"/>
      <c r="H1" s="53"/>
      <c r="P1" t="s">
        <v>1</v>
      </c>
    </row>
    <row r="2" spans="1:26" ht="24.95" customHeight="1" x14ac:dyDescent="0.25">
      <c r="A2" s="67" t="s">
        <v>287</v>
      </c>
      <c r="B2" s="2"/>
      <c r="C2" s="64" t="s">
        <v>2</v>
      </c>
      <c r="D2" s="65"/>
      <c r="E2" s="65"/>
      <c r="F2" s="65"/>
      <c r="G2" s="66"/>
      <c r="H2" s="50"/>
      <c r="P2" t="s">
        <v>3</v>
      </c>
    </row>
    <row r="3" spans="1:26" ht="24.95" customHeight="1" x14ac:dyDescent="0.25">
      <c r="A3" s="67" t="s">
        <v>288</v>
      </c>
      <c r="B3" s="2"/>
      <c r="C3" s="64" t="s">
        <v>289</v>
      </c>
      <c r="D3" s="65"/>
      <c r="E3" s="65"/>
      <c r="F3" s="65"/>
      <c r="G3" s="66"/>
      <c r="H3" s="50"/>
      <c r="P3" t="s">
        <v>4</v>
      </c>
    </row>
    <row r="4" spans="1:26" x14ac:dyDescent="0.25">
      <c r="C4" s="82"/>
    </row>
    <row r="5" spans="1:26" ht="24.95" customHeight="1" x14ac:dyDescent="0.25">
      <c r="A5" s="3" t="s">
        <v>5</v>
      </c>
      <c r="B5" s="4" t="s">
        <v>6</v>
      </c>
      <c r="C5" s="4" t="s">
        <v>7</v>
      </c>
      <c r="D5" s="3" t="s">
        <v>8</v>
      </c>
      <c r="E5" s="3" t="s">
        <v>9</v>
      </c>
      <c r="F5" s="5" t="s">
        <v>10</v>
      </c>
      <c r="G5" s="74" t="s">
        <v>11</v>
      </c>
      <c r="H5" s="54"/>
      <c r="I5" s="63" t="s">
        <v>12</v>
      </c>
      <c r="J5" s="63" t="s">
        <v>13</v>
      </c>
      <c r="K5" s="63" t="s">
        <v>14</v>
      </c>
      <c r="L5" s="63" t="s">
        <v>15</v>
      </c>
      <c r="M5" s="63" t="s">
        <v>16</v>
      </c>
      <c r="N5" s="63" t="s">
        <v>17</v>
      </c>
      <c r="O5" s="62"/>
      <c r="P5" s="62"/>
      <c r="Q5" s="62"/>
      <c r="R5" s="62"/>
    </row>
    <row r="6" spans="1:26" s="58" customFormat="1" x14ac:dyDescent="0.25">
      <c r="A6" s="59"/>
      <c r="B6" s="60"/>
      <c r="C6" s="60"/>
      <c r="D6" s="59"/>
      <c r="E6" s="59"/>
      <c r="F6" s="59"/>
      <c r="G6" s="68"/>
      <c r="I6" s="61"/>
      <c r="J6" s="61"/>
      <c r="K6" s="61"/>
      <c r="L6" s="61"/>
      <c r="M6" s="61"/>
      <c r="N6" s="61"/>
    </row>
    <row r="7" spans="1:26" x14ac:dyDescent="0.25">
      <c r="A7" s="6" t="s">
        <v>18</v>
      </c>
      <c r="B7" s="7" t="s">
        <v>19</v>
      </c>
      <c r="C7" s="8" t="s">
        <v>20</v>
      </c>
      <c r="D7" s="9"/>
      <c r="E7" s="10"/>
      <c r="F7" s="11"/>
      <c r="G7" s="69">
        <f>SUMIF(P8:P16,"&lt;&gt;NOR",G8:G16)</f>
        <v>0</v>
      </c>
      <c r="H7" s="55"/>
      <c r="I7" s="9"/>
      <c r="J7" s="9">
        <f>SUM(J8:J16)</f>
        <v>0</v>
      </c>
      <c r="K7" s="9"/>
      <c r="L7" s="9">
        <f>SUM(L8:L16)</f>
        <v>8.3692799999999998</v>
      </c>
      <c r="M7" s="6"/>
      <c r="N7" s="9">
        <f>SUM(N8:N16)</f>
        <v>38.840000000000003</v>
      </c>
      <c r="P7" t="s">
        <v>21</v>
      </c>
    </row>
    <row r="8" spans="1:26" outlineLevel="1" x14ac:dyDescent="0.25">
      <c r="A8" s="12">
        <v>1</v>
      </c>
      <c r="B8" s="13" t="s">
        <v>22</v>
      </c>
      <c r="C8" s="14" t="s">
        <v>23</v>
      </c>
      <c r="D8" s="15" t="s">
        <v>24</v>
      </c>
      <c r="E8" s="16">
        <v>18.8</v>
      </c>
      <c r="F8" s="17">
        <v>0</v>
      </c>
      <c r="G8" s="70">
        <f>ROUND(E8*F8,2)</f>
        <v>0</v>
      </c>
      <c r="H8" s="51"/>
      <c r="I8" s="15">
        <v>0</v>
      </c>
      <c r="J8" s="15">
        <f>ROUND(E8*I8,5)</f>
        <v>0</v>
      </c>
      <c r="K8" s="15">
        <v>0.13800000000000001</v>
      </c>
      <c r="L8" s="15">
        <f>ROUND(E8*K8,5)</f>
        <v>2.5943999999999998</v>
      </c>
      <c r="M8" s="19">
        <v>0.16</v>
      </c>
      <c r="N8" s="15">
        <f>ROUND(E8*M8,2)</f>
        <v>3.01</v>
      </c>
      <c r="O8" s="20"/>
      <c r="P8" s="20" t="s">
        <v>25</v>
      </c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outlineLevel="1" x14ac:dyDescent="0.25">
      <c r="A9" s="12"/>
      <c r="B9" s="13"/>
      <c r="C9" s="21" t="s">
        <v>26</v>
      </c>
      <c r="D9" s="22"/>
      <c r="E9" s="23"/>
      <c r="F9" s="18"/>
      <c r="G9" s="70"/>
      <c r="H9" s="51"/>
      <c r="I9" s="15"/>
      <c r="J9" s="15"/>
      <c r="K9" s="15"/>
      <c r="L9" s="15"/>
      <c r="M9" s="19"/>
      <c r="N9" s="15"/>
      <c r="O9" s="20"/>
      <c r="P9" s="20" t="s">
        <v>27</v>
      </c>
      <c r="Q9" s="20">
        <v>0</v>
      </c>
      <c r="R9" s="20"/>
      <c r="S9" s="20"/>
      <c r="T9" s="20"/>
      <c r="U9" s="20"/>
      <c r="V9" s="20"/>
      <c r="W9" s="20"/>
      <c r="X9" s="20"/>
      <c r="Y9" s="20"/>
      <c r="Z9" s="20"/>
    </row>
    <row r="10" spans="1:26" outlineLevel="1" x14ac:dyDescent="0.25">
      <c r="A10" s="12"/>
      <c r="B10" s="13"/>
      <c r="C10" s="21" t="s">
        <v>28</v>
      </c>
      <c r="D10" s="22"/>
      <c r="E10" s="23">
        <v>18.8</v>
      </c>
      <c r="F10" s="18"/>
      <c r="G10" s="70"/>
      <c r="H10" s="51"/>
      <c r="I10" s="15"/>
      <c r="J10" s="15"/>
      <c r="K10" s="15"/>
      <c r="L10" s="15"/>
      <c r="M10" s="19"/>
      <c r="N10" s="15"/>
      <c r="O10" s="20"/>
      <c r="P10" s="20" t="s">
        <v>27</v>
      </c>
      <c r="Q10" s="20">
        <v>0</v>
      </c>
      <c r="R10" s="20"/>
      <c r="S10" s="20"/>
      <c r="T10" s="20"/>
      <c r="U10" s="20"/>
      <c r="V10" s="20"/>
      <c r="W10" s="20"/>
      <c r="X10" s="20"/>
      <c r="Y10" s="20"/>
      <c r="Z10" s="20"/>
    </row>
    <row r="11" spans="1:26" outlineLevel="1" x14ac:dyDescent="0.25">
      <c r="A11" s="12">
        <v>2</v>
      </c>
      <c r="B11" s="13" t="s">
        <v>29</v>
      </c>
      <c r="C11" s="14" t="s">
        <v>30</v>
      </c>
      <c r="D11" s="15" t="s">
        <v>24</v>
      </c>
      <c r="E11" s="16">
        <v>12.031000000000001</v>
      </c>
      <c r="F11" s="17">
        <v>0</v>
      </c>
      <c r="G11" s="70">
        <f>ROUND(E11*F11,2)</f>
        <v>0</v>
      </c>
      <c r="H11" s="51"/>
      <c r="I11" s="15">
        <v>0</v>
      </c>
      <c r="J11" s="15">
        <f>ROUND(E11*I11,5)</f>
        <v>0</v>
      </c>
      <c r="K11" s="15">
        <v>0.48</v>
      </c>
      <c r="L11" s="15">
        <f>ROUND(E11*K11,5)</f>
        <v>5.7748799999999996</v>
      </c>
      <c r="M11" s="19">
        <v>1.5069999999999999</v>
      </c>
      <c r="N11" s="15">
        <f>ROUND(E11*M11,2)</f>
        <v>18.13</v>
      </c>
      <c r="O11" s="20"/>
      <c r="P11" s="20" t="s">
        <v>25</v>
      </c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outlineLevel="1" x14ac:dyDescent="0.25">
      <c r="A12" s="12"/>
      <c r="B12" s="13"/>
      <c r="C12" s="21" t="s">
        <v>31</v>
      </c>
      <c r="D12" s="22"/>
      <c r="E12" s="23"/>
      <c r="F12" s="18"/>
      <c r="G12" s="70"/>
      <c r="H12" s="51"/>
      <c r="I12" s="15"/>
      <c r="J12" s="15"/>
      <c r="K12" s="15"/>
      <c r="L12" s="15"/>
      <c r="M12" s="19"/>
      <c r="N12" s="15"/>
      <c r="O12" s="20"/>
      <c r="P12" s="20" t="s">
        <v>27</v>
      </c>
      <c r="Q12" s="20">
        <v>0</v>
      </c>
      <c r="R12" s="20"/>
      <c r="S12" s="20"/>
      <c r="T12" s="20"/>
      <c r="U12" s="20"/>
      <c r="V12" s="20"/>
      <c r="W12" s="20"/>
      <c r="X12" s="20"/>
      <c r="Y12" s="20"/>
      <c r="Z12" s="20"/>
    </row>
    <row r="13" spans="1:26" outlineLevel="1" x14ac:dyDescent="0.25">
      <c r="A13" s="12"/>
      <c r="B13" s="13"/>
      <c r="C13" s="21" t="s">
        <v>32</v>
      </c>
      <c r="D13" s="22"/>
      <c r="E13" s="23">
        <v>12.031000000000001</v>
      </c>
      <c r="F13" s="18"/>
      <c r="G13" s="70"/>
      <c r="H13" s="51"/>
      <c r="I13" s="15"/>
      <c r="J13" s="15"/>
      <c r="K13" s="15"/>
      <c r="L13" s="15"/>
      <c r="M13" s="19"/>
      <c r="N13" s="15"/>
      <c r="O13" s="20"/>
      <c r="P13" s="20" t="s">
        <v>27</v>
      </c>
      <c r="Q13" s="20">
        <v>0</v>
      </c>
      <c r="R13" s="20"/>
      <c r="S13" s="20"/>
      <c r="T13" s="20"/>
      <c r="U13" s="20"/>
      <c r="V13" s="20"/>
      <c r="W13" s="20"/>
      <c r="X13" s="20"/>
      <c r="Y13" s="20"/>
      <c r="Z13" s="20"/>
    </row>
    <row r="14" spans="1:26" outlineLevel="1" x14ac:dyDescent="0.25">
      <c r="A14" s="12">
        <v>3</v>
      </c>
      <c r="B14" s="13" t="s">
        <v>33</v>
      </c>
      <c r="C14" s="14" t="s">
        <v>34</v>
      </c>
      <c r="D14" s="15" t="s">
        <v>24</v>
      </c>
      <c r="E14" s="16">
        <v>100</v>
      </c>
      <c r="F14" s="17">
        <v>0</v>
      </c>
      <c r="G14" s="70">
        <f>ROUND(E14*F14,2)</f>
        <v>0</v>
      </c>
      <c r="H14" s="51"/>
      <c r="I14" s="15">
        <v>0</v>
      </c>
      <c r="J14" s="15">
        <f>ROUND(E14*I14,5)</f>
        <v>0</v>
      </c>
      <c r="K14" s="15">
        <v>0</v>
      </c>
      <c r="L14" s="15">
        <f>ROUND(E14*K14,5)</f>
        <v>0</v>
      </c>
      <c r="M14" s="19">
        <v>0.17699999999999999</v>
      </c>
      <c r="N14" s="15">
        <f>ROUND(E14*M14,2)</f>
        <v>17.7</v>
      </c>
      <c r="O14" s="20"/>
      <c r="P14" s="20" t="s">
        <v>25</v>
      </c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outlineLevel="1" x14ac:dyDescent="0.25">
      <c r="A15" s="12"/>
      <c r="B15" s="13"/>
      <c r="C15" s="21" t="s">
        <v>35</v>
      </c>
      <c r="D15" s="22"/>
      <c r="E15" s="23"/>
      <c r="F15" s="18"/>
      <c r="G15" s="70"/>
      <c r="H15" s="51"/>
      <c r="I15" s="15"/>
      <c r="J15" s="15"/>
      <c r="K15" s="15"/>
      <c r="L15" s="15"/>
      <c r="M15" s="19"/>
      <c r="N15" s="15"/>
      <c r="O15" s="20"/>
      <c r="P15" s="20" t="s">
        <v>27</v>
      </c>
      <c r="Q15" s="20">
        <v>0</v>
      </c>
      <c r="R15" s="20"/>
      <c r="S15" s="20"/>
      <c r="T15" s="20"/>
      <c r="U15" s="20"/>
      <c r="V15" s="20"/>
      <c r="W15" s="20"/>
      <c r="X15" s="20"/>
      <c r="Y15" s="20"/>
      <c r="Z15" s="20"/>
    </row>
    <row r="16" spans="1:26" outlineLevel="1" x14ac:dyDescent="0.25">
      <c r="A16" s="12"/>
      <c r="B16" s="13"/>
      <c r="C16" s="21" t="s">
        <v>36</v>
      </c>
      <c r="D16" s="22"/>
      <c r="E16" s="23">
        <v>100</v>
      </c>
      <c r="F16" s="18"/>
      <c r="G16" s="70"/>
      <c r="H16" s="51"/>
      <c r="I16" s="15"/>
      <c r="J16" s="15"/>
      <c r="K16" s="15"/>
      <c r="L16" s="15"/>
      <c r="M16" s="19"/>
      <c r="N16" s="15"/>
      <c r="O16" s="20"/>
      <c r="P16" s="20" t="s">
        <v>27</v>
      </c>
      <c r="Q16" s="20">
        <v>0</v>
      </c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5">
      <c r="A17" s="24" t="s">
        <v>18</v>
      </c>
      <c r="B17" s="25" t="s">
        <v>37</v>
      </c>
      <c r="C17" s="26" t="s">
        <v>38</v>
      </c>
      <c r="D17" s="27"/>
      <c r="E17" s="28"/>
      <c r="F17" s="29"/>
      <c r="G17" s="71">
        <f>SUMIF(P18:P21,"&lt;&gt;NOR",G18:G21)</f>
        <v>0</v>
      </c>
      <c r="H17" s="56"/>
      <c r="I17" s="27"/>
      <c r="J17" s="27">
        <f>SUM(J18:J21)</f>
        <v>36.667310000000001</v>
      </c>
      <c r="K17" s="27"/>
      <c r="L17" s="27">
        <f>SUM(L18:L21)</f>
        <v>0</v>
      </c>
      <c r="M17" s="30"/>
      <c r="N17" s="27">
        <f>SUM(N18:N21)</f>
        <v>38.78</v>
      </c>
      <c r="P17" t="s">
        <v>21</v>
      </c>
    </row>
    <row r="18" spans="1:26" ht="22.5" outlineLevel="1" x14ac:dyDescent="0.25">
      <c r="A18" s="12">
        <v>4</v>
      </c>
      <c r="B18" s="13" t="s">
        <v>39</v>
      </c>
      <c r="C18" s="14" t="s">
        <v>40</v>
      </c>
      <c r="D18" s="15" t="s">
        <v>24</v>
      </c>
      <c r="E18" s="16">
        <v>30.831</v>
      </c>
      <c r="F18" s="17">
        <v>0</v>
      </c>
      <c r="G18" s="70">
        <f>ROUND(E18*F18,2)</f>
        <v>0</v>
      </c>
      <c r="H18" s="51"/>
      <c r="I18" s="15">
        <v>1.1893</v>
      </c>
      <c r="J18" s="15">
        <f>ROUND(E18*I18,5)</f>
        <v>36.667310000000001</v>
      </c>
      <c r="K18" s="15">
        <v>0</v>
      </c>
      <c r="L18" s="15">
        <f>ROUND(E18*K18,5)</f>
        <v>0</v>
      </c>
      <c r="M18" s="19">
        <v>1.2577499999999999</v>
      </c>
      <c r="N18" s="15">
        <f>ROUND(E18*M18,2)</f>
        <v>38.78</v>
      </c>
      <c r="O18" s="20"/>
      <c r="P18" s="20" t="s">
        <v>41</v>
      </c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outlineLevel="1" x14ac:dyDescent="0.25">
      <c r="A19" s="12"/>
      <c r="B19" s="13"/>
      <c r="C19" s="31" t="s">
        <v>42</v>
      </c>
      <c r="D19" s="32"/>
      <c r="E19" s="33"/>
      <c r="F19" s="34"/>
      <c r="G19" s="35"/>
      <c r="H19" s="52"/>
      <c r="I19" s="15"/>
      <c r="J19" s="15"/>
      <c r="K19" s="15"/>
      <c r="L19" s="15"/>
      <c r="M19" s="19"/>
      <c r="N19" s="15"/>
      <c r="O19" s="20"/>
      <c r="P19" s="20" t="s">
        <v>43</v>
      </c>
      <c r="Q19" s="20"/>
      <c r="R19" s="20"/>
      <c r="S19" s="36" t="str">
        <f>C19</f>
        <v>kompletní skladba S03 včetně zemních prací a obrubníků</v>
      </c>
      <c r="T19" s="20"/>
      <c r="U19" s="20"/>
      <c r="V19" s="20"/>
      <c r="W19" s="20"/>
      <c r="X19" s="20"/>
      <c r="Y19" s="20"/>
      <c r="Z19" s="20"/>
    </row>
    <row r="20" spans="1:26" outlineLevel="1" x14ac:dyDescent="0.25">
      <c r="A20" s="12"/>
      <c r="B20" s="13"/>
      <c r="C20" s="21" t="s">
        <v>44</v>
      </c>
      <c r="D20" s="22"/>
      <c r="E20" s="23"/>
      <c r="F20" s="18"/>
      <c r="G20" s="70"/>
      <c r="H20" s="51"/>
      <c r="I20" s="15"/>
      <c r="J20" s="15"/>
      <c r="K20" s="15"/>
      <c r="L20" s="15"/>
      <c r="M20" s="19"/>
      <c r="N20" s="15"/>
      <c r="O20" s="20"/>
      <c r="P20" s="20" t="s">
        <v>27</v>
      </c>
      <c r="Q20" s="20">
        <v>0</v>
      </c>
      <c r="R20" s="20"/>
      <c r="S20" s="20"/>
      <c r="T20" s="20"/>
      <c r="U20" s="20"/>
      <c r="V20" s="20"/>
      <c r="W20" s="20"/>
      <c r="X20" s="20"/>
      <c r="Y20" s="20"/>
      <c r="Z20" s="20"/>
    </row>
    <row r="21" spans="1:26" outlineLevel="1" x14ac:dyDescent="0.25">
      <c r="A21" s="12"/>
      <c r="B21" s="13"/>
      <c r="C21" s="21" t="s">
        <v>45</v>
      </c>
      <c r="D21" s="22"/>
      <c r="E21" s="23">
        <v>30.831</v>
      </c>
      <c r="F21" s="18"/>
      <c r="G21" s="70"/>
      <c r="H21" s="51"/>
      <c r="I21" s="15"/>
      <c r="J21" s="15"/>
      <c r="K21" s="15"/>
      <c r="L21" s="15"/>
      <c r="M21" s="19"/>
      <c r="N21" s="15"/>
      <c r="O21" s="20"/>
      <c r="P21" s="20" t="s">
        <v>27</v>
      </c>
      <c r="Q21" s="20">
        <v>0</v>
      </c>
      <c r="R21" s="20"/>
      <c r="S21" s="20"/>
      <c r="T21" s="20"/>
      <c r="U21" s="20"/>
      <c r="V21" s="20"/>
      <c r="W21" s="20"/>
      <c r="X21" s="20"/>
      <c r="Y21" s="20"/>
      <c r="Z21" s="20"/>
    </row>
    <row r="22" spans="1:26" x14ac:dyDescent="0.25">
      <c r="A22" s="24" t="s">
        <v>18</v>
      </c>
      <c r="B22" s="25" t="s">
        <v>46</v>
      </c>
      <c r="C22" s="26" t="s">
        <v>47</v>
      </c>
      <c r="D22" s="27"/>
      <c r="E22" s="28"/>
      <c r="F22" s="29"/>
      <c r="G22" s="71">
        <f>SUMIF(P23:P26,"&lt;&gt;NOR",G23:G26)</f>
        <v>0</v>
      </c>
      <c r="H22" s="56"/>
      <c r="I22" s="27"/>
      <c r="J22" s="27">
        <f>SUM(J23:J26)</f>
        <v>5.8400000000000001E-2</v>
      </c>
      <c r="K22" s="27"/>
      <c r="L22" s="27">
        <f>SUM(L23:L26)</f>
        <v>0</v>
      </c>
      <c r="M22" s="30"/>
      <c r="N22" s="27">
        <f>SUM(N23:N26)</f>
        <v>3.01</v>
      </c>
      <c r="P22" t="s">
        <v>21</v>
      </c>
    </row>
    <row r="23" spans="1:26" outlineLevel="1" x14ac:dyDescent="0.25">
      <c r="A23" s="12">
        <v>5</v>
      </c>
      <c r="B23" s="13" t="s">
        <v>48</v>
      </c>
      <c r="C23" s="14" t="s">
        <v>49</v>
      </c>
      <c r="D23" s="15" t="s">
        <v>50</v>
      </c>
      <c r="E23" s="16">
        <v>15.74</v>
      </c>
      <c r="F23" s="17">
        <v>0</v>
      </c>
      <c r="G23" s="70">
        <f>ROUND(E23*F23,2)</f>
        <v>0</v>
      </c>
      <c r="H23" s="51"/>
      <c r="I23" s="15">
        <v>3.7100000000000002E-3</v>
      </c>
      <c r="J23" s="15">
        <f>ROUND(E23*I23,5)</f>
        <v>5.8400000000000001E-2</v>
      </c>
      <c r="K23" s="15">
        <v>0</v>
      </c>
      <c r="L23" s="15">
        <f>ROUND(E23*K23,5)</f>
        <v>0</v>
      </c>
      <c r="M23" s="19">
        <v>0.19136</v>
      </c>
      <c r="N23" s="15">
        <f>ROUND(E23*M23,2)</f>
        <v>3.01</v>
      </c>
      <c r="O23" s="20"/>
      <c r="P23" s="20" t="s">
        <v>41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23.25" outlineLevel="1" x14ac:dyDescent="0.25">
      <c r="A24" s="12"/>
      <c r="B24" s="13"/>
      <c r="C24" s="31" t="s">
        <v>51</v>
      </c>
      <c r="D24" s="32"/>
      <c r="E24" s="33"/>
      <c r="F24" s="34"/>
      <c r="G24" s="35"/>
      <c r="H24" s="52"/>
      <c r="I24" s="15"/>
      <c r="J24" s="15"/>
      <c r="K24" s="15"/>
      <c r="L24" s="15"/>
      <c r="M24" s="19"/>
      <c r="N24" s="15"/>
      <c r="O24" s="20"/>
      <c r="P24" s="20" t="s">
        <v>43</v>
      </c>
      <c r="Q24" s="20"/>
      <c r="R24" s="20"/>
      <c r="S24" s="36" t="str">
        <f>C24</f>
        <v>V položkách oprav omítek je zakalkulováno otlučení omítky, odklizení suti a její odvoz na skládku do 10 km (bez poplatku za skládku), provedení nové omítky ve stejném rozsahu jako otlučení.</v>
      </c>
      <c r="T24" s="20"/>
      <c r="U24" s="20"/>
      <c r="V24" s="20"/>
      <c r="W24" s="20"/>
      <c r="X24" s="20"/>
      <c r="Y24" s="20"/>
      <c r="Z24" s="20"/>
    </row>
    <row r="25" spans="1:26" outlineLevel="1" x14ac:dyDescent="0.25">
      <c r="A25" s="12"/>
      <c r="B25" s="13"/>
      <c r="C25" s="21" t="s">
        <v>52</v>
      </c>
      <c r="D25" s="22"/>
      <c r="E25" s="23"/>
      <c r="F25" s="18"/>
      <c r="G25" s="70"/>
      <c r="H25" s="51"/>
      <c r="I25" s="15"/>
      <c r="J25" s="15"/>
      <c r="K25" s="15"/>
      <c r="L25" s="15"/>
      <c r="M25" s="19"/>
      <c r="N25" s="15"/>
      <c r="O25" s="20"/>
      <c r="P25" s="20" t="s">
        <v>27</v>
      </c>
      <c r="Q25" s="20">
        <v>0</v>
      </c>
      <c r="R25" s="20"/>
      <c r="S25" s="20"/>
      <c r="T25" s="20"/>
      <c r="U25" s="20"/>
      <c r="V25" s="20"/>
      <c r="W25" s="20"/>
      <c r="X25" s="20"/>
      <c r="Y25" s="20"/>
      <c r="Z25" s="20"/>
    </row>
    <row r="26" spans="1:26" outlineLevel="1" x14ac:dyDescent="0.25">
      <c r="A26" s="12"/>
      <c r="B26" s="13"/>
      <c r="C26" s="21" t="s">
        <v>53</v>
      </c>
      <c r="D26" s="22"/>
      <c r="E26" s="23">
        <v>15.74</v>
      </c>
      <c r="F26" s="18"/>
      <c r="G26" s="70"/>
      <c r="H26" s="51"/>
      <c r="I26" s="15"/>
      <c r="J26" s="15"/>
      <c r="K26" s="15"/>
      <c r="L26" s="15"/>
      <c r="M26" s="19"/>
      <c r="N26" s="15"/>
      <c r="O26" s="20"/>
      <c r="P26" s="20" t="s">
        <v>27</v>
      </c>
      <c r="Q26" s="20">
        <v>0</v>
      </c>
      <c r="R26" s="20"/>
      <c r="S26" s="20"/>
      <c r="T26" s="20"/>
      <c r="U26" s="20"/>
      <c r="V26" s="20"/>
      <c r="W26" s="20"/>
      <c r="X26" s="20"/>
      <c r="Y26" s="20"/>
      <c r="Z26" s="20"/>
    </row>
    <row r="27" spans="1:26" x14ac:dyDescent="0.25">
      <c r="A27" s="24" t="s">
        <v>18</v>
      </c>
      <c r="B27" s="25" t="s">
        <v>54</v>
      </c>
      <c r="C27" s="26" t="s">
        <v>55</v>
      </c>
      <c r="D27" s="27"/>
      <c r="E27" s="28"/>
      <c r="F27" s="29"/>
      <c r="G27" s="71">
        <f>SUMIF(P28:P57,"&lt;&gt;NOR",G28:G57)</f>
        <v>0</v>
      </c>
      <c r="H27" s="56"/>
      <c r="I27" s="27"/>
      <c r="J27" s="27">
        <f>SUM(J28:J57)</f>
        <v>47.671440000000004</v>
      </c>
      <c r="K27" s="27"/>
      <c r="L27" s="27">
        <f>SUM(L28:L57)</f>
        <v>0</v>
      </c>
      <c r="M27" s="30"/>
      <c r="N27" s="27">
        <f>SUM(N28:N57)</f>
        <v>2307.2000000000003</v>
      </c>
      <c r="P27" t="s">
        <v>21</v>
      </c>
    </row>
    <row r="28" spans="1:26" outlineLevel="1" x14ac:dyDescent="0.25">
      <c r="A28" s="12">
        <v>6</v>
      </c>
      <c r="B28" s="13" t="s">
        <v>56</v>
      </c>
      <c r="C28" s="14" t="s">
        <v>57</v>
      </c>
      <c r="D28" s="15" t="s">
        <v>24</v>
      </c>
      <c r="E28" s="16">
        <v>1066.43</v>
      </c>
      <c r="F28" s="17">
        <v>0</v>
      </c>
      <c r="G28" s="70">
        <f>ROUND(E28*F28,2)</f>
        <v>0</v>
      </c>
      <c r="H28" s="51"/>
      <c r="I28" s="15">
        <v>7.2399999999999999E-3</v>
      </c>
      <c r="J28" s="15">
        <f>ROUND(E28*I28,5)</f>
        <v>7.7209500000000002</v>
      </c>
      <c r="K28" s="15">
        <v>0</v>
      </c>
      <c r="L28" s="15">
        <f>ROUND(E28*K28,5)</f>
        <v>0</v>
      </c>
      <c r="M28" s="19">
        <v>0.34860000000000002</v>
      </c>
      <c r="N28" s="15">
        <f>ROUND(E28*M28,2)</f>
        <v>371.76</v>
      </c>
      <c r="O28" s="20"/>
      <c r="P28" s="20" t="s">
        <v>25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outlineLevel="1" x14ac:dyDescent="0.25">
      <c r="A29" s="12"/>
      <c r="B29" s="13"/>
      <c r="C29" s="21" t="s">
        <v>58</v>
      </c>
      <c r="D29" s="22"/>
      <c r="E29" s="23"/>
      <c r="F29" s="18"/>
      <c r="G29" s="70"/>
      <c r="H29" s="51"/>
      <c r="I29" s="15"/>
      <c r="J29" s="15"/>
      <c r="K29" s="15"/>
      <c r="L29" s="15"/>
      <c r="M29" s="19"/>
      <c r="N29" s="15"/>
      <c r="O29" s="20"/>
      <c r="P29" s="20" t="s">
        <v>27</v>
      </c>
      <c r="Q29" s="20">
        <v>0</v>
      </c>
      <c r="R29" s="20"/>
      <c r="S29" s="20"/>
      <c r="T29" s="20"/>
      <c r="U29" s="20"/>
      <c r="V29" s="20"/>
      <c r="W29" s="20"/>
      <c r="X29" s="20"/>
      <c r="Y29" s="20"/>
      <c r="Z29" s="20"/>
    </row>
    <row r="30" spans="1:26" outlineLevel="1" x14ac:dyDescent="0.25">
      <c r="A30" s="12"/>
      <c r="B30" s="13"/>
      <c r="C30" s="21" t="s">
        <v>59</v>
      </c>
      <c r="D30" s="22"/>
      <c r="E30" s="23">
        <v>1066.43</v>
      </c>
      <c r="F30" s="18"/>
      <c r="G30" s="70"/>
      <c r="H30" s="51"/>
      <c r="I30" s="15"/>
      <c r="J30" s="15"/>
      <c r="K30" s="15"/>
      <c r="L30" s="15"/>
      <c r="M30" s="19"/>
      <c r="N30" s="15"/>
      <c r="O30" s="20"/>
      <c r="P30" s="20" t="s">
        <v>27</v>
      </c>
      <c r="Q30" s="20">
        <v>0</v>
      </c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33.75" outlineLevel="1" x14ac:dyDescent="0.25">
      <c r="A31" s="12">
        <v>7</v>
      </c>
      <c r="B31" s="13" t="s">
        <v>60</v>
      </c>
      <c r="C31" s="14" t="s">
        <v>61</v>
      </c>
      <c r="D31" s="15" t="s">
        <v>24</v>
      </c>
      <c r="E31" s="16">
        <v>876.48</v>
      </c>
      <c r="F31" s="17">
        <v>0</v>
      </c>
      <c r="G31" s="70">
        <f>ROUND(E31*F31,2)</f>
        <v>0</v>
      </c>
      <c r="H31" s="51"/>
      <c r="I31" s="15">
        <v>3.6999999999999998E-2</v>
      </c>
      <c r="J31" s="15">
        <f>ROUND(E31*I31,5)</f>
        <v>32.429760000000002</v>
      </c>
      <c r="K31" s="15">
        <v>0</v>
      </c>
      <c r="L31" s="15">
        <f>ROUND(E31*K31,5)</f>
        <v>0</v>
      </c>
      <c r="M31" s="19">
        <v>1.7747599999999999</v>
      </c>
      <c r="N31" s="15">
        <f>ROUND(E31*M31,2)</f>
        <v>1555.54</v>
      </c>
      <c r="O31" s="20"/>
      <c r="P31" s="20" t="s">
        <v>41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23.25" outlineLevel="1" x14ac:dyDescent="0.25">
      <c r="A32" s="12"/>
      <c r="B32" s="13"/>
      <c r="C32" s="31" t="s">
        <v>62</v>
      </c>
      <c r="D32" s="32"/>
      <c r="E32" s="33"/>
      <c r="F32" s="34"/>
      <c r="G32" s="35"/>
      <c r="H32" s="52"/>
      <c r="I32" s="15"/>
      <c r="J32" s="15"/>
      <c r="K32" s="15"/>
      <c r="L32" s="15"/>
      <c r="M32" s="19"/>
      <c r="N32" s="15"/>
      <c r="O32" s="20"/>
      <c r="P32" s="20" t="s">
        <v>43</v>
      </c>
      <c r="Q32" s="20"/>
      <c r="R32" s="20"/>
      <c r="S32" s="36" t="str">
        <f>C32</f>
        <v>Kompletní skladba KZS S01 (vč. silikon omítky 1,0) včetně poměru ostění pro otvory, fasádní profily (rohy, okapničky, APU lišty, zakládací profily, parapetní profily)</v>
      </c>
      <c r="T32" s="20"/>
      <c r="U32" s="20"/>
      <c r="V32" s="20"/>
      <c r="W32" s="20"/>
      <c r="X32" s="20"/>
      <c r="Y32" s="20"/>
      <c r="Z32" s="20"/>
    </row>
    <row r="33" spans="1:26" outlineLevel="1" x14ac:dyDescent="0.25">
      <c r="A33" s="12"/>
      <c r="B33" s="13"/>
      <c r="C33" s="31" t="s">
        <v>63</v>
      </c>
      <c r="D33" s="32"/>
      <c r="E33" s="33"/>
      <c r="F33" s="34"/>
      <c r="G33" s="35"/>
      <c r="H33" s="52"/>
      <c r="I33" s="15"/>
      <c r="J33" s="15"/>
      <c r="K33" s="15"/>
      <c r="L33" s="15"/>
      <c r="M33" s="19"/>
      <c r="N33" s="15"/>
      <c r="O33" s="20"/>
      <c r="P33" s="20" t="s">
        <v>43</v>
      </c>
      <c r="Q33" s="20"/>
      <c r="R33" s="20"/>
      <c r="S33" s="36" t="str">
        <f>C33</f>
        <v>Včetně montáže, demontáže a jednoměsíčního nájmu lešení.</v>
      </c>
      <c r="T33" s="20"/>
      <c r="U33" s="20"/>
      <c r="V33" s="20"/>
      <c r="W33" s="20"/>
      <c r="X33" s="20"/>
      <c r="Y33" s="20"/>
      <c r="Z33" s="20"/>
    </row>
    <row r="34" spans="1:26" outlineLevel="1" x14ac:dyDescent="0.25">
      <c r="A34" s="12"/>
      <c r="B34" s="13"/>
      <c r="C34" s="21" t="s">
        <v>64</v>
      </c>
      <c r="D34" s="22"/>
      <c r="E34" s="23"/>
      <c r="F34" s="18"/>
      <c r="G34" s="70"/>
      <c r="H34" s="51"/>
      <c r="I34" s="15"/>
      <c r="J34" s="15"/>
      <c r="K34" s="15"/>
      <c r="L34" s="15"/>
      <c r="M34" s="19"/>
      <c r="N34" s="15"/>
      <c r="O34" s="20"/>
      <c r="P34" s="20" t="s">
        <v>27</v>
      </c>
      <c r="Q34" s="20">
        <v>0</v>
      </c>
      <c r="R34" s="20"/>
      <c r="S34" s="20"/>
      <c r="T34" s="20"/>
      <c r="U34" s="20"/>
      <c r="V34" s="20"/>
      <c r="W34" s="20"/>
      <c r="X34" s="20"/>
      <c r="Y34" s="20"/>
      <c r="Z34" s="20"/>
    </row>
    <row r="35" spans="1:26" outlineLevel="1" x14ac:dyDescent="0.25">
      <c r="A35" s="12"/>
      <c r="B35" s="13"/>
      <c r="C35" s="21" t="s">
        <v>65</v>
      </c>
      <c r="D35" s="22"/>
      <c r="E35" s="23">
        <v>691.4</v>
      </c>
      <c r="F35" s="18"/>
      <c r="G35" s="70"/>
      <c r="H35" s="51"/>
      <c r="I35" s="15"/>
      <c r="J35" s="15"/>
      <c r="K35" s="15"/>
      <c r="L35" s="15"/>
      <c r="M35" s="19"/>
      <c r="N35" s="15"/>
      <c r="O35" s="20"/>
      <c r="P35" s="20" t="s">
        <v>27</v>
      </c>
      <c r="Q35" s="20">
        <v>0</v>
      </c>
      <c r="R35" s="20"/>
      <c r="S35" s="20"/>
      <c r="T35" s="20"/>
      <c r="U35" s="20"/>
      <c r="V35" s="20"/>
      <c r="W35" s="20"/>
      <c r="X35" s="20"/>
      <c r="Y35" s="20"/>
      <c r="Z35" s="20"/>
    </row>
    <row r="36" spans="1:26" outlineLevel="1" x14ac:dyDescent="0.25">
      <c r="A36" s="12"/>
      <c r="B36" s="13"/>
      <c r="C36" s="21" t="s">
        <v>66</v>
      </c>
      <c r="D36" s="22"/>
      <c r="E36" s="23"/>
      <c r="F36" s="18"/>
      <c r="G36" s="70"/>
      <c r="H36" s="51"/>
      <c r="I36" s="15"/>
      <c r="J36" s="15"/>
      <c r="K36" s="15"/>
      <c r="L36" s="15"/>
      <c r="M36" s="19"/>
      <c r="N36" s="15"/>
      <c r="O36" s="20"/>
      <c r="P36" s="20" t="s">
        <v>27</v>
      </c>
      <c r="Q36" s="20">
        <v>0</v>
      </c>
      <c r="R36" s="20"/>
      <c r="S36" s="20"/>
      <c r="T36" s="20"/>
      <c r="U36" s="20"/>
      <c r="V36" s="20"/>
      <c r="W36" s="20"/>
      <c r="X36" s="20"/>
      <c r="Y36" s="20"/>
      <c r="Z36" s="20"/>
    </row>
    <row r="37" spans="1:26" outlineLevel="1" x14ac:dyDescent="0.25">
      <c r="A37" s="12"/>
      <c r="B37" s="13"/>
      <c r="C37" s="21" t="s">
        <v>67</v>
      </c>
      <c r="D37" s="22"/>
      <c r="E37" s="23">
        <v>185.08</v>
      </c>
      <c r="F37" s="18"/>
      <c r="G37" s="70"/>
      <c r="H37" s="51"/>
      <c r="I37" s="15"/>
      <c r="J37" s="15"/>
      <c r="K37" s="15"/>
      <c r="L37" s="15"/>
      <c r="M37" s="19"/>
      <c r="N37" s="15"/>
      <c r="O37" s="20"/>
      <c r="P37" s="20" t="s">
        <v>27</v>
      </c>
      <c r="Q37" s="20">
        <v>0</v>
      </c>
      <c r="R37" s="20"/>
      <c r="S37" s="20"/>
      <c r="T37" s="20"/>
      <c r="U37" s="20"/>
      <c r="V37" s="20"/>
      <c r="W37" s="20"/>
      <c r="X37" s="20"/>
      <c r="Y37" s="20"/>
      <c r="Z37" s="20"/>
    </row>
    <row r="38" spans="1:26" outlineLevel="1" x14ac:dyDescent="0.25">
      <c r="A38" s="12">
        <v>8</v>
      </c>
      <c r="B38" s="13" t="s">
        <v>68</v>
      </c>
      <c r="C38" s="14" t="s">
        <v>69</v>
      </c>
      <c r="D38" s="15" t="s">
        <v>24</v>
      </c>
      <c r="E38" s="16">
        <v>876.48</v>
      </c>
      <c r="F38" s="17">
        <v>0</v>
      </c>
      <c r="G38" s="70">
        <f>ROUND(E38*F38,2)</f>
        <v>0</v>
      </c>
      <c r="H38" s="51"/>
      <c r="I38" s="15">
        <v>0</v>
      </c>
      <c r="J38" s="15">
        <f>ROUND(E38*I38,5)</f>
        <v>0</v>
      </c>
      <c r="K38" s="15">
        <v>0</v>
      </c>
      <c r="L38" s="15">
        <f>ROUND(E38*K38,5)</f>
        <v>0</v>
      </c>
      <c r="M38" s="19">
        <v>6.0000000000000001E-3</v>
      </c>
      <c r="N38" s="15">
        <f>ROUND(E38*M38,2)</f>
        <v>5.26</v>
      </c>
      <c r="O38" s="20"/>
      <c r="P38" s="20" t="s">
        <v>25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33.75" outlineLevel="1" x14ac:dyDescent="0.25">
      <c r="A39" s="12">
        <v>9</v>
      </c>
      <c r="B39" s="13" t="s">
        <v>70</v>
      </c>
      <c r="C39" s="14" t="s">
        <v>71</v>
      </c>
      <c r="D39" s="15" t="s">
        <v>24</v>
      </c>
      <c r="E39" s="16">
        <v>189.95</v>
      </c>
      <c r="F39" s="17">
        <v>0</v>
      </c>
      <c r="G39" s="70">
        <f>ROUND(E39*F39,2)</f>
        <v>0</v>
      </c>
      <c r="H39" s="51"/>
      <c r="I39" s="15">
        <v>1.4420000000000001E-2</v>
      </c>
      <c r="J39" s="15">
        <f>ROUND(E39*I39,5)</f>
        <v>2.73908</v>
      </c>
      <c r="K39" s="15">
        <v>0</v>
      </c>
      <c r="L39" s="15">
        <f>ROUND(E39*K39,5)</f>
        <v>0</v>
      </c>
      <c r="M39" s="19">
        <v>1.4873799999999999</v>
      </c>
      <c r="N39" s="15">
        <f>ROUND(E39*M39,2)</f>
        <v>282.52999999999997</v>
      </c>
      <c r="O39" s="20"/>
      <c r="P39" s="20" t="s">
        <v>41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23.25" outlineLevel="1" x14ac:dyDescent="0.25">
      <c r="A40" s="12"/>
      <c r="B40" s="13"/>
      <c r="C40" s="31" t="s">
        <v>72</v>
      </c>
      <c r="D40" s="32"/>
      <c r="E40" s="33"/>
      <c r="F40" s="34"/>
      <c r="G40" s="35"/>
      <c r="H40" s="52"/>
      <c r="I40" s="15"/>
      <c r="J40" s="15"/>
      <c r="K40" s="15"/>
      <c r="L40" s="15"/>
      <c r="M40" s="19"/>
      <c r="N40" s="15"/>
      <c r="O40" s="20"/>
      <c r="P40" s="20" t="s">
        <v>43</v>
      </c>
      <c r="Q40" s="20"/>
      <c r="R40" s="20"/>
      <c r="S40" s="36" t="str">
        <f>C40</f>
        <v>Kompletní skladba KZS S01 (vč. mozaikové omítky) včetně poměru ostění pro otvory, fasádní profily (rohy, okapničky, APU lišty, zakládací profily, parapetní profily)</v>
      </c>
      <c r="T40" s="20"/>
      <c r="U40" s="20"/>
      <c r="V40" s="20"/>
      <c r="W40" s="20"/>
      <c r="X40" s="20"/>
      <c r="Y40" s="20"/>
      <c r="Z40" s="20"/>
    </row>
    <row r="41" spans="1:26" outlineLevel="1" x14ac:dyDescent="0.25">
      <c r="A41" s="12"/>
      <c r="B41" s="13"/>
      <c r="C41" s="31" t="s">
        <v>63</v>
      </c>
      <c r="D41" s="32"/>
      <c r="E41" s="33"/>
      <c r="F41" s="34"/>
      <c r="G41" s="35"/>
      <c r="H41" s="52"/>
      <c r="I41" s="15"/>
      <c r="J41" s="15"/>
      <c r="K41" s="15"/>
      <c r="L41" s="15"/>
      <c r="M41" s="19"/>
      <c r="N41" s="15"/>
      <c r="O41" s="20"/>
      <c r="P41" s="20" t="s">
        <v>43</v>
      </c>
      <c r="Q41" s="20"/>
      <c r="R41" s="20"/>
      <c r="S41" s="36" t="str">
        <f>C41</f>
        <v>Včetně montáže, demontáže a jednoměsíčního nájmu lešení.</v>
      </c>
      <c r="T41" s="20"/>
      <c r="U41" s="20"/>
      <c r="V41" s="20"/>
      <c r="W41" s="20"/>
      <c r="X41" s="20"/>
      <c r="Y41" s="20"/>
      <c r="Z41" s="20"/>
    </row>
    <row r="42" spans="1:26" outlineLevel="1" x14ac:dyDescent="0.25">
      <c r="A42" s="12"/>
      <c r="B42" s="13"/>
      <c r="C42" s="21" t="s">
        <v>64</v>
      </c>
      <c r="D42" s="22"/>
      <c r="E42" s="23"/>
      <c r="F42" s="18"/>
      <c r="G42" s="70"/>
      <c r="H42" s="51"/>
      <c r="I42" s="15"/>
      <c r="J42" s="15"/>
      <c r="K42" s="15"/>
      <c r="L42" s="15"/>
      <c r="M42" s="19"/>
      <c r="N42" s="15"/>
      <c r="O42" s="20"/>
      <c r="P42" s="20" t="s">
        <v>27</v>
      </c>
      <c r="Q42" s="20">
        <v>0</v>
      </c>
      <c r="R42" s="20"/>
      <c r="S42" s="20"/>
      <c r="T42" s="20"/>
      <c r="U42" s="20"/>
      <c r="V42" s="20"/>
      <c r="W42" s="20"/>
      <c r="X42" s="20"/>
      <c r="Y42" s="20"/>
      <c r="Z42" s="20"/>
    </row>
    <row r="43" spans="1:26" outlineLevel="1" x14ac:dyDescent="0.25">
      <c r="A43" s="12"/>
      <c r="B43" s="13"/>
      <c r="C43" s="21" t="s">
        <v>73</v>
      </c>
      <c r="D43" s="22"/>
      <c r="E43" s="23">
        <v>151.38999999999999</v>
      </c>
      <c r="F43" s="18"/>
      <c r="G43" s="70"/>
      <c r="H43" s="51"/>
      <c r="I43" s="15"/>
      <c r="J43" s="15"/>
      <c r="K43" s="15"/>
      <c r="L43" s="15"/>
      <c r="M43" s="19"/>
      <c r="N43" s="15"/>
      <c r="O43" s="20"/>
      <c r="P43" s="20" t="s">
        <v>27</v>
      </c>
      <c r="Q43" s="20">
        <v>0</v>
      </c>
      <c r="R43" s="20"/>
      <c r="S43" s="20"/>
      <c r="T43" s="20"/>
      <c r="U43" s="20"/>
      <c r="V43" s="20"/>
      <c r="W43" s="20"/>
      <c r="X43" s="20"/>
      <c r="Y43" s="20"/>
      <c r="Z43" s="20"/>
    </row>
    <row r="44" spans="1:26" outlineLevel="1" x14ac:dyDescent="0.25">
      <c r="A44" s="12"/>
      <c r="B44" s="13"/>
      <c r="C44" s="21" t="s">
        <v>66</v>
      </c>
      <c r="D44" s="22"/>
      <c r="E44" s="23"/>
      <c r="F44" s="18"/>
      <c r="G44" s="70"/>
      <c r="H44" s="51"/>
      <c r="I44" s="15"/>
      <c r="J44" s="15"/>
      <c r="K44" s="15"/>
      <c r="L44" s="15"/>
      <c r="M44" s="19"/>
      <c r="N44" s="15"/>
      <c r="O44" s="20"/>
      <c r="P44" s="20" t="s">
        <v>27</v>
      </c>
      <c r="Q44" s="20">
        <v>0</v>
      </c>
      <c r="R44" s="20"/>
      <c r="S44" s="20"/>
      <c r="T44" s="20"/>
      <c r="U44" s="20"/>
      <c r="V44" s="20"/>
      <c r="W44" s="20"/>
      <c r="X44" s="20"/>
      <c r="Y44" s="20"/>
      <c r="Z44" s="20"/>
    </row>
    <row r="45" spans="1:26" outlineLevel="1" x14ac:dyDescent="0.25">
      <c r="A45" s="12"/>
      <c r="B45" s="13"/>
      <c r="C45" s="21" t="s">
        <v>74</v>
      </c>
      <c r="D45" s="22"/>
      <c r="E45" s="23">
        <v>21.76</v>
      </c>
      <c r="F45" s="18"/>
      <c r="G45" s="70"/>
      <c r="H45" s="51"/>
      <c r="I45" s="15"/>
      <c r="J45" s="15"/>
      <c r="K45" s="15"/>
      <c r="L45" s="15"/>
      <c r="M45" s="19"/>
      <c r="N45" s="15"/>
      <c r="O45" s="20"/>
      <c r="P45" s="20" t="s">
        <v>27</v>
      </c>
      <c r="Q45" s="20">
        <v>0</v>
      </c>
      <c r="R45" s="20"/>
      <c r="S45" s="20"/>
      <c r="T45" s="20"/>
      <c r="U45" s="20"/>
      <c r="V45" s="20"/>
      <c r="W45" s="20"/>
      <c r="X45" s="20"/>
      <c r="Y45" s="20"/>
      <c r="Z45" s="20"/>
    </row>
    <row r="46" spans="1:26" outlineLevel="1" x14ac:dyDescent="0.25">
      <c r="A46" s="12"/>
      <c r="B46" s="13"/>
      <c r="C46" s="21" t="s">
        <v>75</v>
      </c>
      <c r="D46" s="22"/>
      <c r="E46" s="23"/>
      <c r="F46" s="18"/>
      <c r="G46" s="70"/>
      <c r="H46" s="51"/>
      <c r="I46" s="15"/>
      <c r="J46" s="15"/>
      <c r="K46" s="15"/>
      <c r="L46" s="15"/>
      <c r="M46" s="19"/>
      <c r="N46" s="15"/>
      <c r="O46" s="20"/>
      <c r="P46" s="20" t="s">
        <v>27</v>
      </c>
      <c r="Q46" s="20">
        <v>0</v>
      </c>
      <c r="R46" s="20"/>
      <c r="S46" s="20"/>
      <c r="T46" s="20"/>
      <c r="U46" s="20"/>
      <c r="V46" s="20"/>
      <c r="W46" s="20"/>
      <c r="X46" s="20"/>
      <c r="Y46" s="20"/>
      <c r="Z46" s="20"/>
    </row>
    <row r="47" spans="1:26" outlineLevel="1" x14ac:dyDescent="0.25">
      <c r="A47" s="12"/>
      <c r="B47" s="13"/>
      <c r="C47" s="21" t="s">
        <v>76</v>
      </c>
      <c r="D47" s="22"/>
      <c r="E47" s="23">
        <v>16.8</v>
      </c>
      <c r="F47" s="18"/>
      <c r="G47" s="70"/>
      <c r="H47" s="51"/>
      <c r="I47" s="15"/>
      <c r="J47" s="15"/>
      <c r="K47" s="15"/>
      <c r="L47" s="15"/>
      <c r="M47" s="19"/>
      <c r="N47" s="15"/>
      <c r="O47" s="20"/>
      <c r="P47" s="20" t="s">
        <v>27</v>
      </c>
      <c r="Q47" s="20">
        <v>0</v>
      </c>
      <c r="R47" s="20"/>
      <c r="S47" s="20"/>
      <c r="T47" s="20"/>
      <c r="U47" s="20"/>
      <c r="V47" s="20"/>
      <c r="W47" s="20"/>
      <c r="X47" s="20"/>
      <c r="Y47" s="20"/>
      <c r="Z47" s="20"/>
    </row>
    <row r="48" spans="1:26" outlineLevel="1" x14ac:dyDescent="0.25">
      <c r="A48" s="12">
        <v>10</v>
      </c>
      <c r="B48" s="13" t="s">
        <v>68</v>
      </c>
      <c r="C48" s="14" t="s">
        <v>69</v>
      </c>
      <c r="D48" s="15" t="s">
        <v>24</v>
      </c>
      <c r="E48" s="16">
        <v>189.95</v>
      </c>
      <c r="F48" s="17">
        <v>0</v>
      </c>
      <c r="G48" s="70">
        <f>ROUND(E48*F48,2)</f>
        <v>0</v>
      </c>
      <c r="H48" s="51"/>
      <c r="I48" s="15">
        <v>0</v>
      </c>
      <c r="J48" s="15">
        <f>ROUND(E48*I48,5)</f>
        <v>0</v>
      </c>
      <c r="K48" s="15">
        <v>0</v>
      </c>
      <c r="L48" s="15">
        <f>ROUND(E48*K48,5)</f>
        <v>0</v>
      </c>
      <c r="M48" s="19">
        <v>6.0000000000000001E-3</v>
      </c>
      <c r="N48" s="15">
        <f>ROUND(E48*M48,2)</f>
        <v>1.1399999999999999</v>
      </c>
      <c r="O48" s="20"/>
      <c r="P48" s="20" t="s">
        <v>25</v>
      </c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outlineLevel="1" x14ac:dyDescent="0.25">
      <c r="A49" s="12">
        <v>11</v>
      </c>
      <c r="B49" s="13" t="s">
        <v>77</v>
      </c>
      <c r="C49" s="14" t="s">
        <v>78</v>
      </c>
      <c r="D49" s="15" t="s">
        <v>24</v>
      </c>
      <c r="E49" s="16">
        <v>4265.72</v>
      </c>
      <c r="F49" s="17">
        <v>0</v>
      </c>
      <c r="G49" s="70">
        <f>ROUND(E49*F49,2)</f>
        <v>0</v>
      </c>
      <c r="H49" s="51"/>
      <c r="I49" s="15">
        <v>8.4999999999999995E-4</v>
      </c>
      <c r="J49" s="15">
        <f>ROUND(E49*I49,5)</f>
        <v>3.6258599999999999</v>
      </c>
      <c r="K49" s="15">
        <v>0</v>
      </c>
      <c r="L49" s="15">
        <f>ROUND(E49*K49,5)</f>
        <v>0</v>
      </c>
      <c r="M49" s="19">
        <v>6.0000000000000001E-3</v>
      </c>
      <c r="N49" s="15">
        <f>ROUND(E49*M49,2)</f>
        <v>25.59</v>
      </c>
      <c r="O49" s="20"/>
      <c r="P49" s="20" t="s">
        <v>25</v>
      </c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22.5" outlineLevel="1" x14ac:dyDescent="0.25">
      <c r="A50" s="12"/>
      <c r="B50" s="13"/>
      <c r="C50" s="21" t="s">
        <v>79</v>
      </c>
      <c r="D50" s="22"/>
      <c r="E50" s="23"/>
      <c r="F50" s="18"/>
      <c r="G50" s="70"/>
      <c r="H50" s="51"/>
      <c r="I50" s="15"/>
      <c r="J50" s="15"/>
      <c r="K50" s="15"/>
      <c r="L50" s="15"/>
      <c r="M50" s="19"/>
      <c r="N50" s="15"/>
      <c r="O50" s="20"/>
      <c r="P50" s="20" t="s">
        <v>27</v>
      </c>
      <c r="Q50" s="20">
        <v>0</v>
      </c>
      <c r="R50" s="20"/>
      <c r="S50" s="20"/>
      <c r="T50" s="20"/>
      <c r="U50" s="20"/>
      <c r="V50" s="20"/>
      <c r="W50" s="20"/>
      <c r="X50" s="20"/>
      <c r="Y50" s="20"/>
      <c r="Z50" s="20"/>
    </row>
    <row r="51" spans="1:26" outlineLevel="1" x14ac:dyDescent="0.25">
      <c r="A51" s="12"/>
      <c r="B51" s="13"/>
      <c r="C51" s="21" t="s">
        <v>80</v>
      </c>
      <c r="D51" s="22"/>
      <c r="E51" s="23">
        <v>4265.72</v>
      </c>
      <c r="F51" s="18"/>
      <c r="G51" s="70"/>
      <c r="H51" s="51"/>
      <c r="I51" s="15"/>
      <c r="J51" s="15"/>
      <c r="K51" s="15"/>
      <c r="L51" s="15"/>
      <c r="M51" s="19"/>
      <c r="N51" s="15"/>
      <c r="O51" s="20"/>
      <c r="P51" s="20" t="s">
        <v>27</v>
      </c>
      <c r="Q51" s="20">
        <v>0</v>
      </c>
      <c r="R51" s="20"/>
      <c r="S51" s="20"/>
      <c r="T51" s="20"/>
      <c r="U51" s="20"/>
      <c r="V51" s="20"/>
      <c r="W51" s="20"/>
      <c r="X51" s="20"/>
      <c r="Y51" s="20"/>
      <c r="Z51" s="20"/>
    </row>
    <row r="52" spans="1:26" outlineLevel="1" x14ac:dyDescent="0.25">
      <c r="A52" s="12">
        <v>12</v>
      </c>
      <c r="B52" s="13" t="s">
        <v>81</v>
      </c>
      <c r="C52" s="14" t="s">
        <v>82</v>
      </c>
      <c r="D52" s="15" t="s">
        <v>24</v>
      </c>
      <c r="E52" s="16">
        <v>1066.43</v>
      </c>
      <c r="F52" s="17">
        <v>0</v>
      </c>
      <c r="G52" s="70">
        <f>ROUND(E52*F52,2)</f>
        <v>0</v>
      </c>
      <c r="H52" s="51"/>
      <c r="I52" s="15">
        <v>1.08E-3</v>
      </c>
      <c r="J52" s="15">
        <f>ROUND(E52*I52,5)</f>
        <v>1.15174</v>
      </c>
      <c r="K52" s="15">
        <v>0</v>
      </c>
      <c r="L52" s="15">
        <f>ROUND(E52*K52,5)</f>
        <v>0</v>
      </c>
      <c r="M52" s="19">
        <v>5.8700000000000002E-2</v>
      </c>
      <c r="N52" s="15">
        <f>ROUND(E52*M52,2)</f>
        <v>62.6</v>
      </c>
      <c r="O52" s="20"/>
      <c r="P52" s="20" t="s">
        <v>25</v>
      </c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outlineLevel="1" x14ac:dyDescent="0.25">
      <c r="A53" s="12"/>
      <c r="B53" s="13"/>
      <c r="C53" s="31" t="s">
        <v>292</v>
      </c>
      <c r="D53" s="32"/>
      <c r="E53" s="33"/>
      <c r="F53" s="34"/>
      <c r="G53" s="35"/>
      <c r="H53" s="52"/>
      <c r="I53" s="15"/>
      <c r="J53" s="15"/>
      <c r="K53" s="15"/>
      <c r="L53" s="15"/>
      <c r="M53" s="19"/>
      <c r="N53" s="15"/>
      <c r="O53" s="20"/>
      <c r="P53" s="20" t="s">
        <v>43</v>
      </c>
      <c r="Q53" s="20"/>
      <c r="R53" s="20"/>
      <c r="S53" s="36" t="str">
        <f>C53</f>
        <v>Barevná členitost (pruhy na fasádě, barevná ostění oken)</v>
      </c>
      <c r="T53" s="20"/>
      <c r="U53" s="20"/>
      <c r="V53" s="20"/>
      <c r="W53" s="20"/>
      <c r="X53" s="20"/>
      <c r="Y53" s="20"/>
      <c r="Z53" s="20"/>
    </row>
    <row r="54" spans="1:26" outlineLevel="1" x14ac:dyDescent="0.25">
      <c r="A54" s="12"/>
      <c r="B54" s="13"/>
      <c r="C54" s="21" t="s">
        <v>59</v>
      </c>
      <c r="D54" s="22"/>
      <c r="E54" s="23">
        <v>1066.43</v>
      </c>
      <c r="F54" s="18"/>
      <c r="G54" s="70"/>
      <c r="H54" s="51"/>
      <c r="I54" s="15"/>
      <c r="J54" s="15"/>
      <c r="K54" s="15"/>
      <c r="L54" s="15"/>
      <c r="M54" s="19"/>
      <c r="N54" s="15"/>
      <c r="O54" s="20"/>
      <c r="P54" s="20" t="s">
        <v>27</v>
      </c>
      <c r="Q54" s="20">
        <v>0</v>
      </c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22.5" outlineLevel="1" x14ac:dyDescent="0.25">
      <c r="A55" s="12">
        <v>13</v>
      </c>
      <c r="B55" s="13" t="s">
        <v>83</v>
      </c>
      <c r="C55" s="14" t="s">
        <v>84</v>
      </c>
      <c r="D55" s="15" t="s">
        <v>50</v>
      </c>
      <c r="E55" s="16">
        <v>15</v>
      </c>
      <c r="F55" s="17">
        <v>0</v>
      </c>
      <c r="G55" s="70">
        <f>ROUND(E55*F55,2)</f>
        <v>0</v>
      </c>
      <c r="H55" s="51"/>
      <c r="I55" s="15">
        <v>2.7E-4</v>
      </c>
      <c r="J55" s="15">
        <f>ROUND(E55*I55,5)</f>
        <v>4.0499999999999998E-3</v>
      </c>
      <c r="K55" s="15">
        <v>0</v>
      </c>
      <c r="L55" s="15">
        <f>ROUND(E55*K55,5)</f>
        <v>0</v>
      </c>
      <c r="M55" s="19">
        <v>0.185</v>
      </c>
      <c r="N55" s="15">
        <f>ROUND(E55*M55,2)</f>
        <v>2.78</v>
      </c>
      <c r="O55" s="20"/>
      <c r="P55" s="20" t="s">
        <v>25</v>
      </c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outlineLevel="1" x14ac:dyDescent="0.25">
      <c r="A56" s="12"/>
      <c r="B56" s="13"/>
      <c r="C56" s="21" t="s">
        <v>85</v>
      </c>
      <c r="D56" s="22"/>
      <c r="E56" s="23"/>
      <c r="F56" s="18"/>
      <c r="G56" s="70"/>
      <c r="H56" s="51"/>
      <c r="I56" s="15"/>
      <c r="J56" s="15"/>
      <c r="K56" s="15"/>
      <c r="L56" s="15"/>
      <c r="M56" s="19"/>
      <c r="N56" s="15"/>
      <c r="O56" s="20"/>
      <c r="P56" s="20" t="s">
        <v>27</v>
      </c>
      <c r="Q56" s="20">
        <v>0</v>
      </c>
      <c r="R56" s="20"/>
      <c r="S56" s="20"/>
      <c r="T56" s="20"/>
      <c r="U56" s="20"/>
      <c r="V56" s="20"/>
      <c r="W56" s="20"/>
      <c r="X56" s="20"/>
      <c r="Y56" s="20"/>
      <c r="Z56" s="20"/>
    </row>
    <row r="57" spans="1:26" outlineLevel="1" x14ac:dyDescent="0.25">
      <c r="A57" s="12"/>
      <c r="B57" s="13"/>
      <c r="C57" s="21" t="s">
        <v>86</v>
      </c>
      <c r="D57" s="22"/>
      <c r="E57" s="23">
        <v>15</v>
      </c>
      <c r="F57" s="18"/>
      <c r="G57" s="70"/>
      <c r="H57" s="51"/>
      <c r="I57" s="15"/>
      <c r="J57" s="15"/>
      <c r="K57" s="15"/>
      <c r="L57" s="15"/>
      <c r="M57" s="19"/>
      <c r="N57" s="15"/>
      <c r="O57" s="20"/>
      <c r="P57" s="20" t="s">
        <v>27</v>
      </c>
      <c r="Q57" s="20">
        <v>0</v>
      </c>
      <c r="R57" s="20"/>
      <c r="S57" s="20"/>
      <c r="T57" s="20"/>
      <c r="U57" s="20"/>
      <c r="V57" s="20"/>
      <c r="W57" s="20"/>
      <c r="X57" s="20"/>
      <c r="Y57" s="20"/>
      <c r="Z57" s="20"/>
    </row>
    <row r="58" spans="1:26" x14ac:dyDescent="0.25">
      <c r="A58" s="24" t="s">
        <v>18</v>
      </c>
      <c r="B58" s="25" t="s">
        <v>87</v>
      </c>
      <c r="C58" s="26" t="s">
        <v>88</v>
      </c>
      <c r="D58" s="27"/>
      <c r="E58" s="28"/>
      <c r="F58" s="29"/>
      <c r="G58" s="71">
        <f>SUMIF(P59:P70,"&lt;&gt;NOR",G59:G70)</f>
        <v>0</v>
      </c>
      <c r="H58" s="56"/>
      <c r="I58" s="27"/>
      <c r="J58" s="27">
        <f>SUM(J59:J70)</f>
        <v>6.2465799999999998</v>
      </c>
      <c r="K58" s="27"/>
      <c r="L58" s="27">
        <f>SUM(L59:L70)</f>
        <v>0</v>
      </c>
      <c r="M58" s="30"/>
      <c r="N58" s="27">
        <f>SUM(N59:N70)</f>
        <v>35.29</v>
      </c>
      <c r="P58" t="s">
        <v>21</v>
      </c>
    </row>
    <row r="59" spans="1:26" ht="22.5" outlineLevel="1" x14ac:dyDescent="0.25">
      <c r="A59" s="12">
        <v>14</v>
      </c>
      <c r="B59" s="13" t="s">
        <v>89</v>
      </c>
      <c r="C59" s="14" t="s">
        <v>90</v>
      </c>
      <c r="D59" s="15" t="s">
        <v>24</v>
      </c>
      <c r="E59" s="16">
        <v>33.6</v>
      </c>
      <c r="F59" s="17">
        <v>0</v>
      </c>
      <c r="G59" s="70">
        <f>ROUND(E59*F59,2)</f>
        <v>0</v>
      </c>
      <c r="H59" s="51"/>
      <c r="I59" s="15">
        <v>0.10238</v>
      </c>
      <c r="J59" s="15">
        <f>ROUND(E59*I59,5)</f>
        <v>3.4399700000000002</v>
      </c>
      <c r="K59" s="15">
        <v>0</v>
      </c>
      <c r="L59" s="15">
        <f>ROUND(E59*K59,5)</f>
        <v>0</v>
      </c>
      <c r="M59" s="19">
        <v>0.47</v>
      </c>
      <c r="N59" s="15">
        <f>ROUND(E59*M59,2)</f>
        <v>15.79</v>
      </c>
      <c r="O59" s="20"/>
      <c r="P59" s="20" t="s">
        <v>25</v>
      </c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outlineLevel="1" x14ac:dyDescent="0.25">
      <c r="A60" s="12"/>
      <c r="B60" s="13"/>
      <c r="C60" s="21" t="s">
        <v>91</v>
      </c>
      <c r="D60" s="22"/>
      <c r="E60" s="23"/>
      <c r="F60" s="18"/>
      <c r="G60" s="70"/>
      <c r="H60" s="51"/>
      <c r="I60" s="15"/>
      <c r="J60" s="15"/>
      <c r="K60" s="15"/>
      <c r="L60" s="15"/>
      <c r="M60" s="19"/>
      <c r="N60" s="15"/>
      <c r="O60" s="20"/>
      <c r="P60" s="20" t="s">
        <v>27</v>
      </c>
      <c r="Q60" s="20">
        <v>0</v>
      </c>
      <c r="R60" s="20"/>
      <c r="S60" s="20"/>
      <c r="T60" s="20"/>
      <c r="U60" s="20"/>
      <c r="V60" s="20"/>
      <c r="W60" s="20"/>
      <c r="X60" s="20"/>
      <c r="Y60" s="20"/>
      <c r="Z60" s="20"/>
    </row>
    <row r="61" spans="1:26" outlineLevel="1" x14ac:dyDescent="0.25">
      <c r="A61" s="12"/>
      <c r="B61" s="13"/>
      <c r="C61" s="21" t="s">
        <v>92</v>
      </c>
      <c r="D61" s="22"/>
      <c r="E61" s="23">
        <v>33.6</v>
      </c>
      <c r="F61" s="18"/>
      <c r="G61" s="70"/>
      <c r="H61" s="51"/>
      <c r="I61" s="15"/>
      <c r="J61" s="15"/>
      <c r="K61" s="15"/>
      <c r="L61" s="15"/>
      <c r="M61" s="19"/>
      <c r="N61" s="15"/>
      <c r="O61" s="20"/>
      <c r="P61" s="20" t="s">
        <v>27</v>
      </c>
      <c r="Q61" s="20">
        <v>0</v>
      </c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22.5" outlineLevel="1" x14ac:dyDescent="0.25">
      <c r="A62" s="12">
        <v>15</v>
      </c>
      <c r="B62" s="13" t="s">
        <v>93</v>
      </c>
      <c r="C62" s="14" t="s">
        <v>94</v>
      </c>
      <c r="D62" s="15" t="s">
        <v>24</v>
      </c>
      <c r="E62" s="16">
        <v>33.6</v>
      </c>
      <c r="F62" s="17">
        <v>0</v>
      </c>
      <c r="G62" s="70">
        <f>ROUND(E62*F62,2)</f>
        <v>0</v>
      </c>
      <c r="H62" s="51"/>
      <c r="I62" s="15">
        <v>8.1930000000000003E-2</v>
      </c>
      <c r="J62" s="15">
        <f>ROUND(E62*I62,5)</f>
        <v>2.75285</v>
      </c>
      <c r="K62" s="15">
        <v>0</v>
      </c>
      <c r="L62" s="15">
        <f>ROUND(E62*K62,5)</f>
        <v>0</v>
      </c>
      <c r="M62" s="19">
        <v>0.46500000000000002</v>
      </c>
      <c r="N62" s="15">
        <f>ROUND(E62*M62,2)</f>
        <v>15.62</v>
      </c>
      <c r="O62" s="20"/>
      <c r="P62" s="20" t="s">
        <v>25</v>
      </c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outlineLevel="1" x14ac:dyDescent="0.25">
      <c r="A63" s="12"/>
      <c r="B63" s="13"/>
      <c r="C63" s="21" t="s">
        <v>91</v>
      </c>
      <c r="D63" s="22"/>
      <c r="E63" s="23"/>
      <c r="F63" s="18"/>
      <c r="G63" s="70"/>
      <c r="H63" s="51"/>
      <c r="I63" s="15"/>
      <c r="J63" s="15"/>
      <c r="K63" s="15"/>
      <c r="L63" s="15"/>
      <c r="M63" s="19"/>
      <c r="N63" s="15"/>
      <c r="O63" s="20"/>
      <c r="P63" s="20" t="s">
        <v>27</v>
      </c>
      <c r="Q63" s="20">
        <v>0</v>
      </c>
      <c r="R63" s="20"/>
      <c r="S63" s="20"/>
      <c r="T63" s="20"/>
      <c r="U63" s="20"/>
      <c r="V63" s="20"/>
      <c r="W63" s="20"/>
      <c r="X63" s="20"/>
      <c r="Y63" s="20"/>
      <c r="Z63" s="20"/>
    </row>
    <row r="64" spans="1:26" outlineLevel="1" x14ac:dyDescent="0.25">
      <c r="A64" s="12"/>
      <c r="B64" s="13"/>
      <c r="C64" s="21" t="s">
        <v>92</v>
      </c>
      <c r="D64" s="22"/>
      <c r="E64" s="23">
        <v>33.6</v>
      </c>
      <c r="F64" s="18"/>
      <c r="G64" s="70"/>
      <c r="H64" s="51"/>
      <c r="I64" s="15"/>
      <c r="J64" s="15"/>
      <c r="K64" s="15"/>
      <c r="L64" s="15"/>
      <c r="M64" s="19"/>
      <c r="N64" s="15"/>
      <c r="O64" s="20"/>
      <c r="P64" s="20" t="s">
        <v>27</v>
      </c>
      <c r="Q64" s="20">
        <v>0</v>
      </c>
      <c r="R64" s="20"/>
      <c r="S64" s="20"/>
      <c r="T64" s="20"/>
      <c r="U64" s="20"/>
      <c r="V64" s="20"/>
      <c r="W64" s="20"/>
      <c r="X64" s="20"/>
      <c r="Y64" s="20"/>
      <c r="Z64" s="20"/>
    </row>
    <row r="65" spans="1:26" outlineLevel="1" x14ac:dyDescent="0.25">
      <c r="A65" s="12">
        <v>16</v>
      </c>
      <c r="B65" s="13" t="s">
        <v>95</v>
      </c>
      <c r="C65" s="14" t="s">
        <v>96</v>
      </c>
      <c r="D65" s="15" t="s">
        <v>50</v>
      </c>
      <c r="E65" s="16">
        <v>6</v>
      </c>
      <c r="F65" s="17">
        <v>0</v>
      </c>
      <c r="G65" s="70">
        <f>ROUND(E65*F65,2)</f>
        <v>0</v>
      </c>
      <c r="H65" s="51"/>
      <c r="I65" s="15">
        <v>0</v>
      </c>
      <c r="J65" s="15">
        <f>ROUND(E65*I65,5)</f>
        <v>0</v>
      </c>
      <c r="K65" s="15">
        <v>0</v>
      </c>
      <c r="L65" s="15">
        <f>ROUND(E65*K65,5)</f>
        <v>0</v>
      </c>
      <c r="M65" s="19">
        <v>4.1200000000000001E-2</v>
      </c>
      <c r="N65" s="15">
        <f>ROUND(E65*M65,2)</f>
        <v>0.25</v>
      </c>
      <c r="O65" s="20"/>
      <c r="P65" s="20" t="s">
        <v>25</v>
      </c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outlineLevel="1" x14ac:dyDescent="0.25">
      <c r="A66" s="12"/>
      <c r="B66" s="13"/>
      <c r="C66" s="21" t="s">
        <v>97</v>
      </c>
      <c r="D66" s="22"/>
      <c r="E66" s="23"/>
      <c r="F66" s="18"/>
      <c r="G66" s="70"/>
      <c r="H66" s="51"/>
      <c r="I66" s="15"/>
      <c r="J66" s="15"/>
      <c r="K66" s="15"/>
      <c r="L66" s="15"/>
      <c r="M66" s="19"/>
      <c r="N66" s="15"/>
      <c r="O66" s="20"/>
      <c r="P66" s="20" t="s">
        <v>27</v>
      </c>
      <c r="Q66" s="20">
        <v>0</v>
      </c>
      <c r="R66" s="20"/>
      <c r="S66" s="20"/>
      <c r="T66" s="20"/>
      <c r="U66" s="20"/>
      <c r="V66" s="20"/>
      <c r="W66" s="20"/>
      <c r="X66" s="20"/>
      <c r="Y66" s="20"/>
      <c r="Z66" s="20"/>
    </row>
    <row r="67" spans="1:26" outlineLevel="1" x14ac:dyDescent="0.25">
      <c r="A67" s="12"/>
      <c r="B67" s="13"/>
      <c r="C67" s="21" t="s">
        <v>98</v>
      </c>
      <c r="D67" s="22"/>
      <c r="E67" s="23">
        <v>6</v>
      </c>
      <c r="F67" s="18"/>
      <c r="G67" s="70"/>
      <c r="H67" s="51"/>
      <c r="I67" s="15"/>
      <c r="J67" s="15"/>
      <c r="K67" s="15"/>
      <c r="L67" s="15"/>
      <c r="M67" s="19"/>
      <c r="N67" s="15"/>
      <c r="O67" s="20"/>
      <c r="P67" s="20" t="s">
        <v>27</v>
      </c>
      <c r="Q67" s="20">
        <v>0</v>
      </c>
      <c r="R67" s="20"/>
      <c r="S67" s="20"/>
      <c r="T67" s="20"/>
      <c r="U67" s="20"/>
      <c r="V67" s="20"/>
      <c r="W67" s="20"/>
      <c r="X67" s="20"/>
      <c r="Y67" s="20"/>
      <c r="Z67" s="20"/>
    </row>
    <row r="68" spans="1:26" outlineLevel="1" x14ac:dyDescent="0.25">
      <c r="A68" s="12">
        <v>17</v>
      </c>
      <c r="B68" s="13" t="s">
        <v>99</v>
      </c>
      <c r="C68" s="14" t="s">
        <v>100</v>
      </c>
      <c r="D68" s="15" t="s">
        <v>101</v>
      </c>
      <c r="E68" s="16">
        <v>1.3440000000000001</v>
      </c>
      <c r="F68" s="17">
        <v>0</v>
      </c>
      <c r="G68" s="70">
        <f>ROUND(E68*F68,2)</f>
        <v>0</v>
      </c>
      <c r="H68" s="51"/>
      <c r="I68" s="15">
        <v>0.04</v>
      </c>
      <c r="J68" s="15">
        <f>ROUND(E68*I68,5)</f>
        <v>5.3760000000000002E-2</v>
      </c>
      <c r="K68" s="15">
        <v>0</v>
      </c>
      <c r="L68" s="15">
        <f>ROUND(E68*K68,5)</f>
        <v>0</v>
      </c>
      <c r="M68" s="19">
        <v>2.7</v>
      </c>
      <c r="N68" s="15">
        <f>ROUND(E68*M68,2)</f>
        <v>3.63</v>
      </c>
      <c r="O68" s="20"/>
      <c r="P68" s="20" t="s">
        <v>25</v>
      </c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23.25" outlineLevel="1" x14ac:dyDescent="0.25">
      <c r="A69" s="12"/>
      <c r="B69" s="13"/>
      <c r="C69" s="31" t="s">
        <v>102</v>
      </c>
      <c r="D69" s="32"/>
      <c r="E69" s="33"/>
      <c r="F69" s="34"/>
      <c r="G69" s="35"/>
      <c r="H69" s="52"/>
      <c r="I69" s="15"/>
      <c r="J69" s="15"/>
      <c r="K69" s="15"/>
      <c r="L69" s="15"/>
      <c r="M69" s="19"/>
      <c r="N69" s="15"/>
      <c r="O69" s="20"/>
      <c r="P69" s="20" t="s">
        <v>43</v>
      </c>
      <c r="Q69" s="20"/>
      <c r="R69" s="20"/>
      <c r="S69" s="36" t="str">
        <f>C69</f>
        <v>za přehlazení povrchu betonové mazaniny ocelovým hladítkem s poprášením cementem pro konečnou úpravu mazaniny</v>
      </c>
      <c r="T69" s="20"/>
      <c r="U69" s="20"/>
      <c r="V69" s="20"/>
      <c r="W69" s="20"/>
      <c r="X69" s="20"/>
      <c r="Y69" s="20"/>
      <c r="Z69" s="20"/>
    </row>
    <row r="70" spans="1:26" outlineLevel="1" x14ac:dyDescent="0.25">
      <c r="A70" s="12"/>
      <c r="B70" s="13"/>
      <c r="C70" s="21" t="s">
        <v>103</v>
      </c>
      <c r="D70" s="22"/>
      <c r="E70" s="23">
        <v>1.3440000000000001</v>
      </c>
      <c r="F70" s="18"/>
      <c r="G70" s="70"/>
      <c r="H70" s="51"/>
      <c r="I70" s="15"/>
      <c r="J70" s="15"/>
      <c r="K70" s="15"/>
      <c r="L70" s="15"/>
      <c r="M70" s="19"/>
      <c r="N70" s="15"/>
      <c r="O70" s="20"/>
      <c r="P70" s="20" t="s">
        <v>27</v>
      </c>
      <c r="Q70" s="20">
        <v>0</v>
      </c>
      <c r="R70" s="20"/>
      <c r="S70" s="20"/>
      <c r="T70" s="20"/>
      <c r="U70" s="20"/>
      <c r="V70" s="20"/>
      <c r="W70" s="20"/>
      <c r="X70" s="20"/>
      <c r="Y70" s="20"/>
      <c r="Z70" s="20"/>
    </row>
    <row r="71" spans="1:26" x14ac:dyDescent="0.25">
      <c r="A71" s="24" t="s">
        <v>18</v>
      </c>
      <c r="B71" s="25" t="s">
        <v>104</v>
      </c>
      <c r="C71" s="26" t="s">
        <v>105</v>
      </c>
      <c r="D71" s="27"/>
      <c r="E71" s="28"/>
      <c r="F71" s="29"/>
      <c r="G71" s="71">
        <f>SUMIF(P72:P72,"&lt;&gt;NOR",G72:G72)</f>
        <v>0</v>
      </c>
      <c r="H71" s="56"/>
      <c r="I71" s="27"/>
      <c r="J71" s="27">
        <f>SUM(J72:J72)</f>
        <v>0</v>
      </c>
      <c r="K71" s="27"/>
      <c r="L71" s="27">
        <f>SUM(L72:L72)</f>
        <v>0</v>
      </c>
      <c r="M71" s="30"/>
      <c r="N71" s="27">
        <f>SUM(N72:N72)</f>
        <v>0</v>
      </c>
      <c r="P71" t="s">
        <v>21</v>
      </c>
    </row>
    <row r="72" spans="1:26" outlineLevel="1" x14ac:dyDescent="0.25">
      <c r="A72" s="12">
        <v>18</v>
      </c>
      <c r="B72" s="13" t="s">
        <v>106</v>
      </c>
      <c r="C72" s="14" t="s">
        <v>107</v>
      </c>
      <c r="D72" s="15" t="s">
        <v>108</v>
      </c>
      <c r="E72" s="16">
        <v>2</v>
      </c>
      <c r="F72" s="17">
        <v>0</v>
      </c>
      <c r="G72" s="70">
        <f>ROUND(E72*F72,2)</f>
        <v>0</v>
      </c>
      <c r="H72" s="51"/>
      <c r="I72" s="15">
        <v>0</v>
      </c>
      <c r="J72" s="15">
        <f>ROUND(E72*I72,5)</f>
        <v>0</v>
      </c>
      <c r="K72" s="15">
        <v>0</v>
      </c>
      <c r="L72" s="15">
        <f>ROUND(E72*K72,5)</f>
        <v>0</v>
      </c>
      <c r="M72" s="19">
        <v>0</v>
      </c>
      <c r="N72" s="15">
        <f>ROUND(E72*M72,2)</f>
        <v>0</v>
      </c>
      <c r="O72" s="20"/>
      <c r="P72" s="20" t="s">
        <v>25</v>
      </c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x14ac:dyDescent="0.25">
      <c r="A73" s="24" t="s">
        <v>18</v>
      </c>
      <c r="B73" s="25" t="s">
        <v>109</v>
      </c>
      <c r="C73" s="26" t="s">
        <v>110</v>
      </c>
      <c r="D73" s="27"/>
      <c r="E73" s="28"/>
      <c r="F73" s="29"/>
      <c r="G73" s="71">
        <f>SUMIF(P74:P76,"&lt;&gt;NOR",G74:G76)</f>
        <v>0</v>
      </c>
      <c r="H73" s="56"/>
      <c r="I73" s="27"/>
      <c r="J73" s="27">
        <f>SUM(J74:J76)</f>
        <v>0</v>
      </c>
      <c r="K73" s="27"/>
      <c r="L73" s="27">
        <f>SUM(L74:L76)</f>
        <v>0</v>
      </c>
      <c r="M73" s="30"/>
      <c r="N73" s="27">
        <f>SUM(N74:N76)</f>
        <v>1.21</v>
      </c>
      <c r="P73" t="s">
        <v>21</v>
      </c>
    </row>
    <row r="74" spans="1:26" outlineLevel="1" x14ac:dyDescent="0.25">
      <c r="A74" s="12">
        <v>19</v>
      </c>
      <c r="B74" s="13" t="s">
        <v>111</v>
      </c>
      <c r="C74" s="14" t="s">
        <v>112</v>
      </c>
      <c r="D74" s="15" t="s">
        <v>50</v>
      </c>
      <c r="E74" s="16">
        <v>9.3000000000000007</v>
      </c>
      <c r="F74" s="17">
        <v>0</v>
      </c>
      <c r="G74" s="70">
        <f>ROUND(E74*F74,2)</f>
        <v>0</v>
      </c>
      <c r="H74" s="51"/>
      <c r="I74" s="15">
        <v>0</v>
      </c>
      <c r="J74" s="15">
        <f>ROUND(E74*I74,5)</f>
        <v>0</v>
      </c>
      <c r="K74" s="15">
        <v>0</v>
      </c>
      <c r="L74" s="15">
        <f>ROUND(E74*K74,5)</f>
        <v>0</v>
      </c>
      <c r="M74" s="19">
        <v>0.13</v>
      </c>
      <c r="N74" s="15">
        <f>ROUND(E74*M74,2)</f>
        <v>1.21</v>
      </c>
      <c r="O74" s="20"/>
      <c r="P74" s="20" t="s">
        <v>25</v>
      </c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outlineLevel="1" x14ac:dyDescent="0.25">
      <c r="A75" s="12"/>
      <c r="B75" s="13"/>
      <c r="C75" s="21" t="s">
        <v>113</v>
      </c>
      <c r="D75" s="22"/>
      <c r="E75" s="23"/>
      <c r="F75" s="18"/>
      <c r="G75" s="70"/>
      <c r="H75" s="51"/>
      <c r="I75" s="15"/>
      <c r="J75" s="15"/>
      <c r="K75" s="15"/>
      <c r="L75" s="15"/>
      <c r="M75" s="19"/>
      <c r="N75" s="15"/>
      <c r="O75" s="20"/>
      <c r="P75" s="20" t="s">
        <v>27</v>
      </c>
      <c r="Q75" s="20">
        <v>0</v>
      </c>
      <c r="R75" s="20"/>
      <c r="S75" s="20"/>
      <c r="T75" s="20"/>
      <c r="U75" s="20"/>
      <c r="V75" s="20"/>
      <c r="W75" s="20"/>
      <c r="X75" s="20"/>
      <c r="Y75" s="20"/>
      <c r="Z75" s="20"/>
    </row>
    <row r="76" spans="1:26" outlineLevel="1" x14ac:dyDescent="0.25">
      <c r="A76" s="12"/>
      <c r="B76" s="13"/>
      <c r="C76" s="21" t="s">
        <v>114</v>
      </c>
      <c r="D76" s="22"/>
      <c r="E76" s="23">
        <v>9.3000000000000007</v>
      </c>
      <c r="F76" s="18"/>
      <c r="G76" s="70"/>
      <c r="H76" s="51"/>
      <c r="I76" s="15"/>
      <c r="J76" s="15"/>
      <c r="K76" s="15"/>
      <c r="L76" s="15"/>
      <c r="M76" s="19"/>
      <c r="N76" s="15"/>
      <c r="O76" s="20"/>
      <c r="P76" s="20" t="s">
        <v>27</v>
      </c>
      <c r="Q76" s="20">
        <v>0</v>
      </c>
      <c r="R76" s="20"/>
      <c r="S76" s="20"/>
      <c r="T76" s="20"/>
      <c r="U76" s="20"/>
      <c r="V76" s="20"/>
      <c r="W76" s="20"/>
      <c r="X76" s="20"/>
      <c r="Y76" s="20"/>
      <c r="Z76" s="20"/>
    </row>
    <row r="77" spans="1:26" x14ac:dyDescent="0.25">
      <c r="A77" s="24" t="s">
        <v>18</v>
      </c>
      <c r="B77" s="25" t="s">
        <v>115</v>
      </c>
      <c r="C77" s="26" t="s">
        <v>116</v>
      </c>
      <c r="D77" s="27"/>
      <c r="E77" s="28"/>
      <c r="F77" s="29"/>
      <c r="G77" s="71">
        <f>SUMIF(P78:P95,"&lt;&gt;NOR",G78:G95)</f>
        <v>0</v>
      </c>
      <c r="H77" s="56"/>
      <c r="I77" s="27"/>
      <c r="J77" s="27">
        <f>SUM(J78:J95)</f>
        <v>1.796E-2</v>
      </c>
      <c r="K77" s="27"/>
      <c r="L77" s="27">
        <f>SUM(L78:L95)</f>
        <v>6.5683699999999998</v>
      </c>
      <c r="M77" s="30"/>
      <c r="N77" s="27">
        <f>SUM(N78:N95)</f>
        <v>34.58</v>
      </c>
      <c r="P77" t="s">
        <v>21</v>
      </c>
    </row>
    <row r="78" spans="1:26" ht="22.5" outlineLevel="1" x14ac:dyDescent="0.25">
      <c r="A78" s="12">
        <v>20</v>
      </c>
      <c r="B78" s="13" t="s">
        <v>117</v>
      </c>
      <c r="C78" s="14" t="s">
        <v>118</v>
      </c>
      <c r="D78" s="15" t="s">
        <v>24</v>
      </c>
      <c r="E78" s="16">
        <v>17.962499999999999</v>
      </c>
      <c r="F78" s="17">
        <v>0</v>
      </c>
      <c r="G78" s="70">
        <f>ROUND(E78*F78,2)</f>
        <v>0</v>
      </c>
      <c r="H78" s="51"/>
      <c r="I78" s="15">
        <v>1E-3</v>
      </c>
      <c r="J78" s="15">
        <f>ROUND(E78*I78,5)</f>
        <v>1.796E-2</v>
      </c>
      <c r="K78" s="15">
        <v>3.7199999999999997E-2</v>
      </c>
      <c r="L78" s="15">
        <f>ROUND(E78*K78,5)</f>
        <v>0.66820999999999997</v>
      </c>
      <c r="M78" s="19">
        <v>0.498</v>
      </c>
      <c r="N78" s="15">
        <f>ROUND(E78*M78,2)</f>
        <v>8.9499999999999993</v>
      </c>
      <c r="O78" s="20"/>
      <c r="P78" s="20" t="s">
        <v>25</v>
      </c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outlineLevel="1" x14ac:dyDescent="0.25">
      <c r="A79" s="12"/>
      <c r="B79" s="13"/>
      <c r="C79" s="21" t="s">
        <v>119</v>
      </c>
      <c r="D79" s="22"/>
      <c r="E79" s="23"/>
      <c r="F79" s="18"/>
      <c r="G79" s="70"/>
      <c r="H79" s="51"/>
      <c r="I79" s="15"/>
      <c r="J79" s="15"/>
      <c r="K79" s="15"/>
      <c r="L79" s="15"/>
      <c r="M79" s="19"/>
      <c r="N79" s="15"/>
      <c r="O79" s="20"/>
      <c r="P79" s="20" t="s">
        <v>27</v>
      </c>
      <c r="Q79" s="20">
        <v>0</v>
      </c>
      <c r="R79" s="20"/>
      <c r="S79" s="20"/>
      <c r="T79" s="20"/>
      <c r="U79" s="20"/>
      <c r="V79" s="20"/>
      <c r="W79" s="20"/>
      <c r="X79" s="20"/>
      <c r="Y79" s="20"/>
      <c r="Z79" s="20"/>
    </row>
    <row r="80" spans="1:26" outlineLevel="1" x14ac:dyDescent="0.25">
      <c r="A80" s="12"/>
      <c r="B80" s="13"/>
      <c r="C80" s="21" t="s">
        <v>120</v>
      </c>
      <c r="D80" s="22"/>
      <c r="E80" s="23">
        <v>2.9725000000000001</v>
      </c>
      <c r="F80" s="18"/>
      <c r="G80" s="70"/>
      <c r="H80" s="51"/>
      <c r="I80" s="15"/>
      <c r="J80" s="15"/>
      <c r="K80" s="15"/>
      <c r="L80" s="15"/>
      <c r="M80" s="19"/>
      <c r="N80" s="15"/>
      <c r="O80" s="20"/>
      <c r="P80" s="20" t="s">
        <v>27</v>
      </c>
      <c r="Q80" s="20">
        <v>0</v>
      </c>
      <c r="R80" s="20"/>
      <c r="S80" s="20"/>
      <c r="T80" s="20"/>
      <c r="U80" s="20"/>
      <c r="V80" s="20"/>
      <c r="W80" s="20"/>
      <c r="X80" s="20"/>
      <c r="Y80" s="20"/>
      <c r="Z80" s="20"/>
    </row>
    <row r="81" spans="1:26" outlineLevel="1" x14ac:dyDescent="0.25">
      <c r="A81" s="12"/>
      <c r="B81" s="13"/>
      <c r="C81" s="21" t="s">
        <v>121</v>
      </c>
      <c r="D81" s="22"/>
      <c r="E81" s="23"/>
      <c r="F81" s="18"/>
      <c r="G81" s="70"/>
      <c r="H81" s="51"/>
      <c r="I81" s="15"/>
      <c r="J81" s="15"/>
      <c r="K81" s="15"/>
      <c r="L81" s="15"/>
      <c r="M81" s="19"/>
      <c r="N81" s="15"/>
      <c r="O81" s="20"/>
      <c r="P81" s="20" t="s">
        <v>27</v>
      </c>
      <c r="Q81" s="20">
        <v>0</v>
      </c>
      <c r="R81" s="20"/>
      <c r="S81" s="20"/>
      <c r="T81" s="20"/>
      <c r="U81" s="20"/>
      <c r="V81" s="20"/>
      <c r="W81" s="20"/>
      <c r="X81" s="20"/>
      <c r="Y81" s="20"/>
      <c r="Z81" s="20"/>
    </row>
    <row r="82" spans="1:26" outlineLevel="1" x14ac:dyDescent="0.25">
      <c r="A82" s="12"/>
      <c r="B82" s="13"/>
      <c r="C82" s="21" t="s">
        <v>122</v>
      </c>
      <c r="D82" s="22"/>
      <c r="E82" s="23">
        <v>2.77</v>
      </c>
      <c r="F82" s="18"/>
      <c r="G82" s="70"/>
      <c r="H82" s="51"/>
      <c r="I82" s="15"/>
      <c r="J82" s="15"/>
      <c r="K82" s="15"/>
      <c r="L82" s="15"/>
      <c r="M82" s="19"/>
      <c r="N82" s="15"/>
      <c r="O82" s="20"/>
      <c r="P82" s="20" t="s">
        <v>27</v>
      </c>
      <c r="Q82" s="20">
        <v>0</v>
      </c>
      <c r="R82" s="20"/>
      <c r="S82" s="20"/>
      <c r="T82" s="20"/>
      <c r="U82" s="20"/>
      <c r="V82" s="20"/>
      <c r="W82" s="20"/>
      <c r="X82" s="20"/>
      <c r="Y82" s="20"/>
      <c r="Z82" s="20"/>
    </row>
    <row r="83" spans="1:26" outlineLevel="1" x14ac:dyDescent="0.25">
      <c r="A83" s="12"/>
      <c r="B83" s="13"/>
      <c r="C83" s="21" t="s">
        <v>123</v>
      </c>
      <c r="D83" s="22"/>
      <c r="E83" s="23">
        <v>12.22</v>
      </c>
      <c r="F83" s="18"/>
      <c r="G83" s="70"/>
      <c r="H83" s="51"/>
      <c r="I83" s="15"/>
      <c r="J83" s="15"/>
      <c r="K83" s="15"/>
      <c r="L83" s="15"/>
      <c r="M83" s="19"/>
      <c r="N83" s="15"/>
      <c r="O83" s="20"/>
      <c r="P83" s="20" t="s">
        <v>27</v>
      </c>
      <c r="Q83" s="20">
        <v>0</v>
      </c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22.5" outlineLevel="1" x14ac:dyDescent="0.25">
      <c r="A84" s="12">
        <v>21</v>
      </c>
      <c r="B84" s="13" t="s">
        <v>124</v>
      </c>
      <c r="C84" s="14" t="s">
        <v>125</v>
      </c>
      <c r="D84" s="15" t="s">
        <v>24</v>
      </c>
      <c r="E84" s="16">
        <v>33.6</v>
      </c>
      <c r="F84" s="17">
        <v>0</v>
      </c>
      <c r="G84" s="70">
        <f>ROUND(E84*F84,2)</f>
        <v>0</v>
      </c>
      <c r="H84" s="51"/>
      <c r="I84" s="15">
        <v>0</v>
      </c>
      <c r="J84" s="15">
        <f>ROUND(E84*I84,5)</f>
        <v>0</v>
      </c>
      <c r="K84" s="15">
        <v>0.02</v>
      </c>
      <c r="L84" s="15">
        <f>ROUND(E84*K84,5)</f>
        <v>0.67200000000000004</v>
      </c>
      <c r="M84" s="19">
        <v>7.8E-2</v>
      </c>
      <c r="N84" s="15">
        <f>ROUND(E84*M84,2)</f>
        <v>2.62</v>
      </c>
      <c r="O84" s="20"/>
      <c r="P84" s="20" t="s">
        <v>25</v>
      </c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outlineLevel="1" x14ac:dyDescent="0.25">
      <c r="A85" s="12"/>
      <c r="B85" s="13"/>
      <c r="C85" s="21" t="s">
        <v>91</v>
      </c>
      <c r="D85" s="22"/>
      <c r="E85" s="23"/>
      <c r="F85" s="18"/>
      <c r="G85" s="70"/>
      <c r="H85" s="51"/>
      <c r="I85" s="15"/>
      <c r="J85" s="15"/>
      <c r="K85" s="15"/>
      <c r="L85" s="15"/>
      <c r="M85" s="19"/>
      <c r="N85" s="15"/>
      <c r="O85" s="20"/>
      <c r="P85" s="20" t="s">
        <v>27</v>
      </c>
      <c r="Q85" s="20">
        <v>0</v>
      </c>
      <c r="R85" s="20"/>
      <c r="S85" s="20"/>
      <c r="T85" s="20"/>
      <c r="U85" s="20"/>
      <c r="V85" s="20"/>
      <c r="W85" s="20"/>
      <c r="X85" s="20"/>
      <c r="Y85" s="20"/>
      <c r="Z85" s="20"/>
    </row>
    <row r="86" spans="1:26" outlineLevel="1" x14ac:dyDescent="0.25">
      <c r="A86" s="12"/>
      <c r="B86" s="13"/>
      <c r="C86" s="21" t="s">
        <v>92</v>
      </c>
      <c r="D86" s="22"/>
      <c r="E86" s="23">
        <v>33.6</v>
      </c>
      <c r="F86" s="18"/>
      <c r="G86" s="70"/>
      <c r="H86" s="51"/>
      <c r="I86" s="15"/>
      <c r="J86" s="15"/>
      <c r="K86" s="15"/>
      <c r="L86" s="15"/>
      <c r="M86" s="19"/>
      <c r="N86" s="15"/>
      <c r="O86" s="20"/>
      <c r="P86" s="20" t="s">
        <v>27</v>
      </c>
      <c r="Q86" s="20">
        <v>0</v>
      </c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22.5" outlineLevel="1" x14ac:dyDescent="0.25">
      <c r="A87" s="12">
        <v>22</v>
      </c>
      <c r="B87" s="13" t="s">
        <v>126</v>
      </c>
      <c r="C87" s="14" t="s">
        <v>127</v>
      </c>
      <c r="D87" s="15" t="s">
        <v>101</v>
      </c>
      <c r="E87" s="16">
        <v>2.1840000000000002</v>
      </c>
      <c r="F87" s="17">
        <v>0</v>
      </c>
      <c r="G87" s="70">
        <f>ROUND(E87*F87,2)</f>
        <v>0</v>
      </c>
      <c r="H87" s="51"/>
      <c r="I87" s="15">
        <v>0</v>
      </c>
      <c r="J87" s="15">
        <f>ROUND(E87*I87,5)</f>
        <v>0</v>
      </c>
      <c r="K87" s="15">
        <v>2.2000000000000002</v>
      </c>
      <c r="L87" s="15">
        <f>ROUND(E87*K87,5)</f>
        <v>4.8048000000000002</v>
      </c>
      <c r="M87" s="19">
        <v>5.23</v>
      </c>
      <c r="N87" s="15">
        <f>ROUND(E87*M87,2)</f>
        <v>11.42</v>
      </c>
      <c r="O87" s="20"/>
      <c r="P87" s="20" t="s">
        <v>25</v>
      </c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outlineLevel="1" x14ac:dyDescent="0.25">
      <c r="A88" s="12"/>
      <c r="B88" s="13"/>
      <c r="C88" s="21" t="s">
        <v>91</v>
      </c>
      <c r="D88" s="22"/>
      <c r="E88" s="23"/>
      <c r="F88" s="18"/>
      <c r="G88" s="70"/>
      <c r="H88" s="51"/>
      <c r="I88" s="15"/>
      <c r="J88" s="15"/>
      <c r="K88" s="15"/>
      <c r="L88" s="15"/>
      <c r="M88" s="19"/>
      <c r="N88" s="15"/>
      <c r="O88" s="20"/>
      <c r="P88" s="20" t="s">
        <v>27</v>
      </c>
      <c r="Q88" s="20">
        <v>0</v>
      </c>
      <c r="R88" s="20"/>
      <c r="S88" s="20"/>
      <c r="T88" s="20"/>
      <c r="U88" s="20"/>
      <c r="V88" s="20"/>
      <c r="W88" s="20"/>
      <c r="X88" s="20"/>
      <c r="Y88" s="20"/>
      <c r="Z88" s="20"/>
    </row>
    <row r="89" spans="1:26" outlineLevel="1" x14ac:dyDescent="0.25">
      <c r="A89" s="12"/>
      <c r="B89" s="13"/>
      <c r="C89" s="21" t="s">
        <v>128</v>
      </c>
      <c r="D89" s="22"/>
      <c r="E89" s="23">
        <v>2.1840000000000002</v>
      </c>
      <c r="F89" s="18"/>
      <c r="G89" s="70"/>
      <c r="H89" s="51"/>
      <c r="I89" s="15"/>
      <c r="J89" s="15"/>
      <c r="K89" s="15"/>
      <c r="L89" s="15"/>
      <c r="M89" s="19"/>
      <c r="N89" s="15"/>
      <c r="O89" s="20"/>
      <c r="P89" s="20" t="s">
        <v>27</v>
      </c>
      <c r="Q89" s="20">
        <v>0</v>
      </c>
      <c r="R89" s="20"/>
      <c r="S89" s="20"/>
      <c r="T89" s="20"/>
      <c r="U89" s="20"/>
      <c r="V89" s="20"/>
      <c r="W89" s="20"/>
      <c r="X89" s="20"/>
      <c r="Y89" s="20"/>
      <c r="Z89" s="20"/>
    </row>
    <row r="90" spans="1:26" outlineLevel="1" x14ac:dyDescent="0.25">
      <c r="A90" s="12">
        <v>23</v>
      </c>
      <c r="B90" s="13" t="s">
        <v>129</v>
      </c>
      <c r="C90" s="14" t="s">
        <v>130</v>
      </c>
      <c r="D90" s="15" t="s">
        <v>24</v>
      </c>
      <c r="E90" s="16">
        <v>33.6</v>
      </c>
      <c r="F90" s="17">
        <v>0</v>
      </c>
      <c r="G90" s="70">
        <f>ROUND(E90*F90,2)</f>
        <v>0</v>
      </c>
      <c r="H90" s="51"/>
      <c r="I90" s="15">
        <v>0</v>
      </c>
      <c r="J90" s="15">
        <f>ROUND(E90*I90,5)</f>
        <v>0</v>
      </c>
      <c r="K90" s="15">
        <v>1.26E-2</v>
      </c>
      <c r="L90" s="15">
        <f>ROUND(E90*K90,5)</f>
        <v>0.42336000000000001</v>
      </c>
      <c r="M90" s="19">
        <v>0.33</v>
      </c>
      <c r="N90" s="15">
        <f>ROUND(E90*M90,2)</f>
        <v>11.09</v>
      </c>
      <c r="O90" s="20"/>
      <c r="P90" s="20" t="s">
        <v>25</v>
      </c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outlineLevel="1" x14ac:dyDescent="0.25">
      <c r="A91" s="12"/>
      <c r="B91" s="13"/>
      <c r="C91" s="21" t="s">
        <v>91</v>
      </c>
      <c r="D91" s="22"/>
      <c r="E91" s="23"/>
      <c r="F91" s="18"/>
      <c r="G91" s="70"/>
      <c r="H91" s="51"/>
      <c r="I91" s="15"/>
      <c r="J91" s="15"/>
      <c r="K91" s="15"/>
      <c r="L91" s="15"/>
      <c r="M91" s="19"/>
      <c r="N91" s="15"/>
      <c r="O91" s="20"/>
      <c r="P91" s="20" t="s">
        <v>27</v>
      </c>
      <c r="Q91" s="20">
        <v>0</v>
      </c>
      <c r="R91" s="20"/>
      <c r="S91" s="20"/>
      <c r="T91" s="20"/>
      <c r="U91" s="20"/>
      <c r="V91" s="20"/>
      <c r="W91" s="20"/>
      <c r="X91" s="20"/>
      <c r="Y91" s="20"/>
      <c r="Z91" s="20"/>
    </row>
    <row r="92" spans="1:26" outlineLevel="1" x14ac:dyDescent="0.25">
      <c r="A92" s="12"/>
      <c r="B92" s="13"/>
      <c r="C92" s="21" t="s">
        <v>92</v>
      </c>
      <c r="D92" s="22"/>
      <c r="E92" s="23">
        <v>33.6</v>
      </c>
      <c r="F92" s="18"/>
      <c r="G92" s="70"/>
      <c r="H92" s="51"/>
      <c r="I92" s="15"/>
      <c r="J92" s="15"/>
      <c r="K92" s="15"/>
      <c r="L92" s="15"/>
      <c r="M92" s="19"/>
      <c r="N92" s="15"/>
      <c r="O92" s="20"/>
      <c r="P92" s="20" t="s">
        <v>27</v>
      </c>
      <c r="Q92" s="20">
        <v>0</v>
      </c>
      <c r="R92" s="20"/>
      <c r="S92" s="20"/>
      <c r="T92" s="20"/>
      <c r="U92" s="20"/>
      <c r="V92" s="20"/>
      <c r="W92" s="20"/>
      <c r="X92" s="20"/>
      <c r="Y92" s="20"/>
      <c r="Z92" s="20"/>
    </row>
    <row r="93" spans="1:26" outlineLevel="1" x14ac:dyDescent="0.25">
      <c r="A93" s="12">
        <v>24</v>
      </c>
      <c r="B93" s="13" t="s">
        <v>131</v>
      </c>
      <c r="C93" s="14" t="s">
        <v>132</v>
      </c>
      <c r="D93" s="15" t="s">
        <v>24</v>
      </c>
      <c r="E93" s="16">
        <v>33.6</v>
      </c>
      <c r="F93" s="17">
        <v>0</v>
      </c>
      <c r="G93" s="70">
        <f>ROUND(E93*F93,2)</f>
        <v>0</v>
      </c>
      <c r="H93" s="51"/>
      <c r="I93" s="15">
        <v>0</v>
      </c>
      <c r="J93" s="15">
        <f>ROUND(E93*I93,5)</f>
        <v>0</v>
      </c>
      <c r="K93" s="15">
        <v>0</v>
      </c>
      <c r="L93" s="15">
        <f>ROUND(E93*K93,5)</f>
        <v>0</v>
      </c>
      <c r="M93" s="19">
        <v>1.4999999999999999E-2</v>
      </c>
      <c r="N93" s="15">
        <f>ROUND(E93*M93,2)</f>
        <v>0.5</v>
      </c>
      <c r="O93" s="20"/>
      <c r="P93" s="20" t="s">
        <v>25</v>
      </c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outlineLevel="1" x14ac:dyDescent="0.25">
      <c r="A94" s="12"/>
      <c r="B94" s="13"/>
      <c r="C94" s="21" t="s">
        <v>91</v>
      </c>
      <c r="D94" s="22"/>
      <c r="E94" s="23"/>
      <c r="F94" s="18"/>
      <c r="G94" s="70"/>
      <c r="H94" s="51"/>
      <c r="I94" s="15"/>
      <c r="J94" s="15"/>
      <c r="K94" s="15"/>
      <c r="L94" s="15"/>
      <c r="M94" s="19"/>
      <c r="N94" s="15"/>
      <c r="O94" s="20"/>
      <c r="P94" s="20" t="s">
        <v>27</v>
      </c>
      <c r="Q94" s="20">
        <v>0</v>
      </c>
      <c r="R94" s="20"/>
      <c r="S94" s="20"/>
      <c r="T94" s="20"/>
      <c r="U94" s="20"/>
      <c r="V94" s="20"/>
      <c r="W94" s="20"/>
      <c r="X94" s="20"/>
      <c r="Y94" s="20"/>
      <c r="Z94" s="20"/>
    </row>
    <row r="95" spans="1:26" outlineLevel="1" x14ac:dyDescent="0.25">
      <c r="A95" s="12"/>
      <c r="B95" s="13"/>
      <c r="C95" s="21" t="s">
        <v>92</v>
      </c>
      <c r="D95" s="22"/>
      <c r="E95" s="23">
        <v>33.6</v>
      </c>
      <c r="F95" s="18"/>
      <c r="G95" s="70"/>
      <c r="H95" s="51"/>
      <c r="I95" s="15"/>
      <c r="J95" s="15"/>
      <c r="K95" s="15"/>
      <c r="L95" s="15"/>
      <c r="M95" s="19"/>
      <c r="N95" s="15"/>
      <c r="O95" s="20"/>
      <c r="P95" s="20" t="s">
        <v>27</v>
      </c>
      <c r="Q95" s="20">
        <v>0</v>
      </c>
      <c r="R95" s="20"/>
      <c r="S95" s="20"/>
      <c r="T95" s="20"/>
      <c r="U95" s="20"/>
      <c r="V95" s="20"/>
      <c r="W95" s="20"/>
      <c r="X95" s="20"/>
      <c r="Y95" s="20"/>
      <c r="Z95" s="20"/>
    </row>
    <row r="96" spans="1:26" x14ac:dyDescent="0.25">
      <c r="A96" s="24" t="s">
        <v>18</v>
      </c>
      <c r="B96" s="25" t="s">
        <v>133</v>
      </c>
      <c r="C96" s="26" t="s">
        <v>134</v>
      </c>
      <c r="D96" s="27"/>
      <c r="E96" s="28"/>
      <c r="F96" s="29"/>
      <c r="G96" s="71">
        <f>SUMIF(P97:P99,"&lt;&gt;NOR",G97:G99)</f>
        <v>0</v>
      </c>
      <c r="H96" s="56"/>
      <c r="I96" s="27"/>
      <c r="J96" s="27">
        <f>SUM(J97:J99)</f>
        <v>0</v>
      </c>
      <c r="K96" s="27"/>
      <c r="L96" s="27">
        <f>SUM(L97:L99)</f>
        <v>17.06288</v>
      </c>
      <c r="M96" s="30"/>
      <c r="N96" s="27">
        <f>SUM(N97:N99)</f>
        <v>63.99</v>
      </c>
      <c r="P96" t="s">
        <v>21</v>
      </c>
    </row>
    <row r="97" spans="1:26" outlineLevel="1" x14ac:dyDescent="0.25">
      <c r="A97" s="12">
        <v>25</v>
      </c>
      <c r="B97" s="13" t="s">
        <v>135</v>
      </c>
      <c r="C97" s="14" t="s">
        <v>136</v>
      </c>
      <c r="D97" s="15" t="s">
        <v>24</v>
      </c>
      <c r="E97" s="16">
        <v>1066.43</v>
      </c>
      <c r="F97" s="17">
        <v>0</v>
      </c>
      <c r="G97" s="70">
        <f>ROUND(E97*F97,2)</f>
        <v>0</v>
      </c>
      <c r="H97" s="51"/>
      <c r="I97" s="15">
        <v>0</v>
      </c>
      <c r="J97" s="15">
        <f>ROUND(E97*I97,5)</f>
        <v>0</v>
      </c>
      <c r="K97" s="15">
        <v>1.6E-2</v>
      </c>
      <c r="L97" s="15">
        <f>ROUND(E97*K97,5)</f>
        <v>17.06288</v>
      </c>
      <c r="M97" s="19">
        <v>0.06</v>
      </c>
      <c r="N97" s="15">
        <f>ROUND(E97*M97,2)</f>
        <v>63.99</v>
      </c>
      <c r="O97" s="20"/>
      <c r="P97" s="20" t="s">
        <v>25</v>
      </c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outlineLevel="1" x14ac:dyDescent="0.25">
      <c r="A98" s="12"/>
      <c r="B98" s="13"/>
      <c r="C98" s="21" t="s">
        <v>58</v>
      </c>
      <c r="D98" s="22"/>
      <c r="E98" s="23"/>
      <c r="F98" s="18"/>
      <c r="G98" s="70"/>
      <c r="H98" s="51"/>
      <c r="I98" s="15"/>
      <c r="J98" s="15"/>
      <c r="K98" s="15"/>
      <c r="L98" s="15"/>
      <c r="M98" s="19"/>
      <c r="N98" s="15"/>
      <c r="O98" s="20"/>
      <c r="P98" s="20" t="s">
        <v>27</v>
      </c>
      <c r="Q98" s="20">
        <v>0</v>
      </c>
      <c r="R98" s="20"/>
      <c r="S98" s="20"/>
      <c r="T98" s="20"/>
      <c r="U98" s="20"/>
      <c r="V98" s="20"/>
      <c r="W98" s="20"/>
      <c r="X98" s="20"/>
      <c r="Y98" s="20"/>
      <c r="Z98" s="20"/>
    </row>
    <row r="99" spans="1:26" outlineLevel="1" x14ac:dyDescent="0.25">
      <c r="A99" s="12"/>
      <c r="B99" s="13"/>
      <c r="C99" s="21" t="s">
        <v>59</v>
      </c>
      <c r="D99" s="22"/>
      <c r="E99" s="23">
        <v>1066.43</v>
      </c>
      <c r="F99" s="18"/>
      <c r="G99" s="70"/>
      <c r="H99" s="51"/>
      <c r="I99" s="15"/>
      <c r="J99" s="15"/>
      <c r="K99" s="15"/>
      <c r="L99" s="15"/>
      <c r="M99" s="19"/>
      <c r="N99" s="15"/>
      <c r="O99" s="20"/>
      <c r="P99" s="20" t="s">
        <v>27</v>
      </c>
      <c r="Q99" s="20">
        <v>0</v>
      </c>
      <c r="R99" s="20"/>
      <c r="S99" s="20"/>
      <c r="T99" s="20"/>
      <c r="U99" s="20"/>
      <c r="V99" s="20"/>
      <c r="W99" s="20"/>
      <c r="X99" s="20"/>
      <c r="Y99" s="20"/>
      <c r="Z99" s="20"/>
    </row>
    <row r="100" spans="1:26" x14ac:dyDescent="0.25">
      <c r="A100" s="24" t="s">
        <v>18</v>
      </c>
      <c r="B100" s="25" t="s">
        <v>137</v>
      </c>
      <c r="C100" s="26" t="s">
        <v>138</v>
      </c>
      <c r="D100" s="27"/>
      <c r="E100" s="28"/>
      <c r="F100" s="29"/>
      <c r="G100" s="71">
        <f>SUMIF(P101:P104,"&lt;&gt;NOR",G101:G104)</f>
        <v>0</v>
      </c>
      <c r="H100" s="56"/>
      <c r="I100" s="27"/>
      <c r="J100" s="27">
        <f>SUM(J101:J104)</f>
        <v>0</v>
      </c>
      <c r="K100" s="27"/>
      <c r="L100" s="27">
        <f>SUM(L101:L104)</f>
        <v>0</v>
      </c>
      <c r="M100" s="30"/>
      <c r="N100" s="27">
        <f>SUM(N101:N104)</f>
        <v>35.51</v>
      </c>
      <c r="P100" t="s">
        <v>21</v>
      </c>
    </row>
    <row r="101" spans="1:26" outlineLevel="1" x14ac:dyDescent="0.25">
      <c r="A101" s="12">
        <v>26</v>
      </c>
      <c r="B101" s="13" t="s">
        <v>139</v>
      </c>
      <c r="C101" s="14" t="s">
        <v>140</v>
      </c>
      <c r="D101" s="15" t="s">
        <v>141</v>
      </c>
      <c r="E101" s="16">
        <v>18.77</v>
      </c>
      <c r="F101" s="17">
        <v>0</v>
      </c>
      <c r="G101" s="70">
        <f>ROUND(E101*F101,2)</f>
        <v>0</v>
      </c>
      <c r="H101" s="51"/>
      <c r="I101" s="15">
        <v>0</v>
      </c>
      <c r="J101" s="15">
        <f>ROUND(E101*I101,5)</f>
        <v>0</v>
      </c>
      <c r="K101" s="15">
        <v>0</v>
      </c>
      <c r="L101" s="15">
        <f>ROUND(E101*K101,5)</f>
        <v>0</v>
      </c>
      <c r="M101" s="19">
        <v>1.8919999999999999</v>
      </c>
      <c r="N101" s="15">
        <f>ROUND(E101*M101,2)</f>
        <v>35.51</v>
      </c>
      <c r="O101" s="20"/>
      <c r="P101" s="20" t="s">
        <v>25</v>
      </c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22.5" outlineLevel="1" x14ac:dyDescent="0.25">
      <c r="A102" s="12"/>
      <c r="B102" s="13"/>
      <c r="C102" s="21" t="s">
        <v>142</v>
      </c>
      <c r="D102" s="22"/>
      <c r="E102" s="23"/>
      <c r="F102" s="18"/>
      <c r="G102" s="70"/>
      <c r="H102" s="51"/>
      <c r="I102" s="15"/>
      <c r="J102" s="15"/>
      <c r="K102" s="15"/>
      <c r="L102" s="15"/>
      <c r="M102" s="19"/>
      <c r="N102" s="15"/>
      <c r="O102" s="20"/>
      <c r="P102" s="20" t="s">
        <v>27</v>
      </c>
      <c r="Q102" s="20">
        <v>0</v>
      </c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outlineLevel="1" x14ac:dyDescent="0.25">
      <c r="A103" s="12"/>
      <c r="B103" s="13"/>
      <c r="C103" s="21" t="s">
        <v>143</v>
      </c>
      <c r="D103" s="22"/>
      <c r="E103" s="23">
        <v>53.94</v>
      </c>
      <c r="F103" s="18"/>
      <c r="G103" s="70"/>
      <c r="H103" s="51"/>
      <c r="I103" s="15"/>
      <c r="J103" s="15"/>
      <c r="K103" s="15"/>
      <c r="L103" s="15"/>
      <c r="M103" s="19"/>
      <c r="N103" s="15"/>
      <c r="O103" s="20"/>
      <c r="P103" s="20" t="s">
        <v>27</v>
      </c>
      <c r="Q103" s="20">
        <v>0</v>
      </c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outlineLevel="1" x14ac:dyDescent="0.25">
      <c r="A104" s="12"/>
      <c r="B104" s="13"/>
      <c r="C104" s="21" t="s">
        <v>144</v>
      </c>
      <c r="D104" s="22"/>
      <c r="E104" s="23">
        <v>-35.17</v>
      </c>
      <c r="F104" s="18"/>
      <c r="G104" s="70"/>
      <c r="H104" s="51"/>
      <c r="I104" s="15"/>
      <c r="J104" s="15"/>
      <c r="K104" s="15"/>
      <c r="L104" s="15"/>
      <c r="M104" s="19"/>
      <c r="N104" s="15"/>
      <c r="O104" s="20"/>
      <c r="P104" s="20" t="s">
        <v>27</v>
      </c>
      <c r="Q104" s="20">
        <v>0</v>
      </c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x14ac:dyDescent="0.25">
      <c r="A105" s="24" t="s">
        <v>18</v>
      </c>
      <c r="B105" s="25" t="s">
        <v>145</v>
      </c>
      <c r="C105" s="26" t="s">
        <v>146</v>
      </c>
      <c r="D105" s="27"/>
      <c r="E105" s="28"/>
      <c r="F105" s="29"/>
      <c r="G105" s="71">
        <f>SUMIF(P106:P113,"&lt;&gt;NOR",G106:G113)</f>
        <v>0</v>
      </c>
      <c r="H105" s="83" t="s">
        <v>294</v>
      </c>
      <c r="I105" s="27"/>
      <c r="J105" s="27">
        <f>SUM(J106:J113)</f>
        <v>0.16094</v>
      </c>
      <c r="K105" s="27"/>
      <c r="L105" s="27">
        <f>SUM(L106:L113)</f>
        <v>0</v>
      </c>
      <c r="M105" s="30"/>
      <c r="N105" s="27">
        <f>SUM(N106:N113)</f>
        <v>19.52</v>
      </c>
      <c r="P105" t="s">
        <v>21</v>
      </c>
    </row>
    <row r="106" spans="1:26" ht="33.75" outlineLevel="1" x14ac:dyDescent="0.25">
      <c r="A106" s="12">
        <v>27</v>
      </c>
      <c r="B106" s="13" t="s">
        <v>147</v>
      </c>
      <c r="C106" s="14" t="s">
        <v>148</v>
      </c>
      <c r="D106" s="15" t="s">
        <v>24</v>
      </c>
      <c r="E106" s="16">
        <v>33.6</v>
      </c>
      <c r="F106" s="17">
        <v>0</v>
      </c>
      <c r="G106" s="70">
        <f>ROUND(E106*F106,2)</f>
        <v>0</v>
      </c>
      <c r="H106" s="51"/>
      <c r="I106" s="15">
        <v>3.3E-4</v>
      </c>
      <c r="J106" s="15">
        <f>ROUND(E106*I106,5)</f>
        <v>1.1089999999999999E-2</v>
      </c>
      <c r="K106" s="15">
        <v>0</v>
      </c>
      <c r="L106" s="15">
        <f>ROUND(E106*K106,5)</f>
        <v>0</v>
      </c>
      <c r="M106" s="19">
        <v>2.75E-2</v>
      </c>
      <c r="N106" s="15">
        <f>ROUND(E106*M106,2)</f>
        <v>0.92</v>
      </c>
      <c r="O106" s="20"/>
      <c r="P106" s="20" t="s">
        <v>25</v>
      </c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outlineLevel="1" x14ac:dyDescent="0.25">
      <c r="A107" s="12"/>
      <c r="B107" s="13"/>
      <c r="C107" s="21" t="s">
        <v>91</v>
      </c>
      <c r="D107" s="22"/>
      <c r="E107" s="23"/>
      <c r="F107" s="18"/>
      <c r="G107" s="70"/>
      <c r="H107" s="51"/>
      <c r="I107" s="15"/>
      <c r="J107" s="15"/>
      <c r="K107" s="15"/>
      <c r="L107" s="15"/>
      <c r="M107" s="19"/>
      <c r="N107" s="15"/>
      <c r="O107" s="20"/>
      <c r="P107" s="20" t="s">
        <v>27</v>
      </c>
      <c r="Q107" s="20">
        <v>0</v>
      </c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outlineLevel="1" x14ac:dyDescent="0.25">
      <c r="A108" s="12"/>
      <c r="B108" s="13"/>
      <c r="C108" s="21" t="s">
        <v>92</v>
      </c>
      <c r="D108" s="22"/>
      <c r="E108" s="23">
        <v>33.6</v>
      </c>
      <c r="F108" s="18"/>
      <c r="G108" s="70"/>
      <c r="H108" s="51"/>
      <c r="I108" s="15"/>
      <c r="J108" s="15"/>
      <c r="K108" s="15"/>
      <c r="L108" s="15"/>
      <c r="M108" s="19"/>
      <c r="N108" s="15"/>
      <c r="O108" s="20"/>
      <c r="P108" s="20" t="s">
        <v>27</v>
      </c>
      <c r="Q108" s="20">
        <v>0</v>
      </c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33.75" outlineLevel="1" x14ac:dyDescent="0.25">
      <c r="A109" s="12">
        <v>28</v>
      </c>
      <c r="B109" s="13" t="s">
        <v>149</v>
      </c>
      <c r="C109" s="14" t="s">
        <v>150</v>
      </c>
      <c r="D109" s="15" t="s">
        <v>24</v>
      </c>
      <c r="E109" s="16">
        <v>33.6</v>
      </c>
      <c r="F109" s="17">
        <v>0</v>
      </c>
      <c r="G109" s="70">
        <f>ROUND(E109*F109,2)</f>
        <v>0</v>
      </c>
      <c r="H109" s="51"/>
      <c r="I109" s="15">
        <v>1.0300000000000001E-3</v>
      </c>
      <c r="J109" s="15">
        <f>ROUND(E109*I109,5)</f>
        <v>3.4610000000000002E-2</v>
      </c>
      <c r="K109" s="15">
        <v>0</v>
      </c>
      <c r="L109" s="15">
        <f>ROUND(E109*K109,5)</f>
        <v>0</v>
      </c>
      <c r="M109" s="19">
        <v>5.2999999999999999E-2</v>
      </c>
      <c r="N109" s="15">
        <f>ROUND(E109*M109,2)</f>
        <v>1.78</v>
      </c>
      <c r="O109" s="20"/>
      <c r="P109" s="20" t="s">
        <v>25</v>
      </c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22.5" outlineLevel="1" x14ac:dyDescent="0.25">
      <c r="A110" s="12">
        <v>29</v>
      </c>
      <c r="B110" s="13" t="s">
        <v>151</v>
      </c>
      <c r="C110" s="14" t="s">
        <v>152</v>
      </c>
      <c r="D110" s="15" t="s">
        <v>24</v>
      </c>
      <c r="E110" s="16">
        <v>33.6</v>
      </c>
      <c r="F110" s="17">
        <v>0</v>
      </c>
      <c r="G110" s="70">
        <f>ROUND(E110*F110,2)</f>
        <v>0</v>
      </c>
      <c r="H110" s="51"/>
      <c r="I110" s="15">
        <v>2.9399999999999999E-3</v>
      </c>
      <c r="J110" s="15">
        <f>ROUND(E110*I110,5)</f>
        <v>9.8780000000000007E-2</v>
      </c>
      <c r="K110" s="15">
        <v>0</v>
      </c>
      <c r="L110" s="15">
        <f>ROUND(E110*K110,5)</f>
        <v>0</v>
      </c>
      <c r="M110" s="19">
        <v>0.31</v>
      </c>
      <c r="N110" s="15">
        <f>ROUND(E110*M110,2)</f>
        <v>10.42</v>
      </c>
      <c r="O110" s="20"/>
      <c r="P110" s="20" t="s">
        <v>25</v>
      </c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22.5" outlineLevel="1" x14ac:dyDescent="0.25">
      <c r="A111" s="12">
        <v>30</v>
      </c>
      <c r="B111" s="13" t="s">
        <v>153</v>
      </c>
      <c r="C111" s="14" t="s">
        <v>154</v>
      </c>
      <c r="D111" s="15" t="s">
        <v>24</v>
      </c>
      <c r="E111" s="16">
        <v>33.6</v>
      </c>
      <c r="F111" s="17">
        <v>0</v>
      </c>
      <c r="G111" s="70">
        <f>ROUND(E111*F111,2)</f>
        <v>0</v>
      </c>
      <c r="H111" s="51"/>
      <c r="I111" s="15">
        <v>3.2000000000000003E-4</v>
      </c>
      <c r="J111" s="15">
        <f>ROUND(E111*I111,5)</f>
        <v>1.0749999999999999E-2</v>
      </c>
      <c r="K111" s="15">
        <v>0</v>
      </c>
      <c r="L111" s="15">
        <f>ROUND(E111*K111,5)</f>
        <v>0</v>
      </c>
      <c r="M111" s="19">
        <v>0.05</v>
      </c>
      <c r="N111" s="15">
        <f>ROUND(E111*M111,2)</f>
        <v>1.68</v>
      </c>
      <c r="O111" s="20"/>
      <c r="P111" s="20" t="s">
        <v>25</v>
      </c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22.5" outlineLevel="1" x14ac:dyDescent="0.25">
      <c r="A112" s="12">
        <v>31</v>
      </c>
      <c r="B112" s="13" t="s">
        <v>155</v>
      </c>
      <c r="C112" s="14" t="s">
        <v>156</v>
      </c>
      <c r="D112" s="15" t="s">
        <v>24</v>
      </c>
      <c r="E112" s="16">
        <v>33.6</v>
      </c>
      <c r="F112" s="17">
        <v>0</v>
      </c>
      <c r="G112" s="70">
        <f>ROUND(E112*F112,2)</f>
        <v>0</v>
      </c>
      <c r="H112" s="51"/>
      <c r="I112" s="15">
        <v>1.7000000000000001E-4</v>
      </c>
      <c r="J112" s="15">
        <f>ROUND(E112*I112,5)</f>
        <v>5.7099999999999998E-3</v>
      </c>
      <c r="K112" s="15">
        <v>0</v>
      </c>
      <c r="L112" s="15">
        <f>ROUND(E112*K112,5)</f>
        <v>0</v>
      </c>
      <c r="M112" s="19">
        <v>0.13300000000000001</v>
      </c>
      <c r="N112" s="15">
        <f>ROUND(E112*M112,2)</f>
        <v>4.47</v>
      </c>
      <c r="O112" s="20"/>
      <c r="P112" s="20" t="s">
        <v>25</v>
      </c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outlineLevel="1" x14ac:dyDescent="0.25">
      <c r="A113" s="12">
        <v>32</v>
      </c>
      <c r="B113" s="13" t="s">
        <v>157</v>
      </c>
      <c r="C113" s="14" t="s">
        <v>158</v>
      </c>
      <c r="D113" s="15" t="s">
        <v>141</v>
      </c>
      <c r="E113" s="16">
        <v>0.161</v>
      </c>
      <c r="F113" s="17">
        <v>0</v>
      </c>
      <c r="G113" s="70">
        <f>ROUND(E113*F113,2)</f>
        <v>0</v>
      </c>
      <c r="H113" s="51"/>
      <c r="I113" s="15">
        <v>0</v>
      </c>
      <c r="J113" s="15">
        <f>ROUND(E113*I113,5)</f>
        <v>0</v>
      </c>
      <c r="K113" s="15">
        <v>0</v>
      </c>
      <c r="L113" s="15">
        <f>ROUND(E113*K113,5)</f>
        <v>0</v>
      </c>
      <c r="M113" s="19">
        <v>1.5669999999999999</v>
      </c>
      <c r="N113" s="15">
        <f>ROUND(E113*M113,2)</f>
        <v>0.25</v>
      </c>
      <c r="O113" s="20"/>
      <c r="P113" s="20" t="s">
        <v>25</v>
      </c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x14ac:dyDescent="0.25">
      <c r="A114" s="24" t="s">
        <v>18</v>
      </c>
      <c r="B114" s="25" t="s">
        <v>159</v>
      </c>
      <c r="C114" s="26" t="s">
        <v>160</v>
      </c>
      <c r="D114" s="27"/>
      <c r="E114" s="28"/>
      <c r="F114" s="29"/>
      <c r="G114" s="71">
        <f>SUMIF(P115:P139,"&lt;&gt;NOR",G115:G139)</f>
        <v>0</v>
      </c>
      <c r="H114" s="56"/>
      <c r="I114" s="27"/>
      <c r="J114" s="27">
        <f>SUM(J115:J139)</f>
        <v>0.72866000000000009</v>
      </c>
      <c r="K114" s="27"/>
      <c r="L114" s="27">
        <f>SUM(L115:L139)</f>
        <v>0.28394999999999998</v>
      </c>
      <c r="M114" s="30"/>
      <c r="N114" s="27">
        <f>SUM(N115:N139)</f>
        <v>121.33999999999999</v>
      </c>
      <c r="P114" t="s">
        <v>21</v>
      </c>
    </row>
    <row r="115" spans="1:26" ht="22.5" outlineLevel="1" x14ac:dyDescent="0.25">
      <c r="A115" s="12">
        <v>33</v>
      </c>
      <c r="B115" s="13" t="s">
        <v>161</v>
      </c>
      <c r="C115" s="14" t="s">
        <v>162</v>
      </c>
      <c r="D115" s="15" t="s">
        <v>50</v>
      </c>
      <c r="E115" s="16">
        <v>148.9</v>
      </c>
      <c r="F115" s="17">
        <v>0</v>
      </c>
      <c r="G115" s="70">
        <f>ROUND(E115*F115,2)</f>
        <v>0</v>
      </c>
      <c r="H115" s="51"/>
      <c r="I115" s="15">
        <v>0</v>
      </c>
      <c r="J115" s="15">
        <f>ROUND(E115*I115,5)</f>
        <v>0</v>
      </c>
      <c r="K115" s="15">
        <v>1.3500000000000001E-3</v>
      </c>
      <c r="L115" s="15">
        <f>ROUND(E115*K115,5)</f>
        <v>0.20102</v>
      </c>
      <c r="M115" s="19">
        <v>9.1999999999999998E-2</v>
      </c>
      <c r="N115" s="15">
        <f>ROUND(E115*M115,2)</f>
        <v>13.7</v>
      </c>
      <c r="O115" s="20"/>
      <c r="P115" s="20" t="s">
        <v>25</v>
      </c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outlineLevel="1" x14ac:dyDescent="0.25">
      <c r="A116" s="12"/>
      <c r="B116" s="13"/>
      <c r="C116" s="21" t="s">
        <v>163</v>
      </c>
      <c r="D116" s="22"/>
      <c r="E116" s="23">
        <v>148.9</v>
      </c>
      <c r="F116" s="18"/>
      <c r="G116" s="70"/>
      <c r="H116" s="51"/>
      <c r="I116" s="15"/>
      <c r="J116" s="15"/>
      <c r="K116" s="15"/>
      <c r="L116" s="15"/>
      <c r="M116" s="19"/>
      <c r="N116" s="15"/>
      <c r="O116" s="20"/>
      <c r="P116" s="20" t="s">
        <v>27</v>
      </c>
      <c r="Q116" s="20">
        <v>0</v>
      </c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outlineLevel="1" x14ac:dyDescent="0.25">
      <c r="A117" s="12">
        <v>34</v>
      </c>
      <c r="B117" s="13" t="s">
        <v>164</v>
      </c>
      <c r="C117" s="14" t="s">
        <v>165</v>
      </c>
      <c r="D117" s="15" t="s">
        <v>50</v>
      </c>
      <c r="E117" s="16">
        <v>23</v>
      </c>
      <c r="F117" s="17">
        <v>0</v>
      </c>
      <c r="G117" s="70">
        <f>ROUND(E117*F117,2)</f>
        <v>0</v>
      </c>
      <c r="H117" s="51"/>
      <c r="I117" s="15">
        <v>0</v>
      </c>
      <c r="J117" s="15">
        <f>ROUND(E117*I117,5)</f>
        <v>0</v>
      </c>
      <c r="K117" s="15">
        <v>3.3600000000000001E-3</v>
      </c>
      <c r="L117" s="15">
        <f>ROUND(E117*K117,5)</f>
        <v>7.7280000000000001E-2</v>
      </c>
      <c r="M117" s="19">
        <v>6.9000000000000006E-2</v>
      </c>
      <c r="N117" s="15">
        <f>ROUND(E117*M117,2)</f>
        <v>1.59</v>
      </c>
      <c r="O117" s="20"/>
      <c r="P117" s="20" t="s">
        <v>25</v>
      </c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outlineLevel="1" x14ac:dyDescent="0.25">
      <c r="A118" s="12">
        <v>35</v>
      </c>
      <c r="B118" s="13" t="s">
        <v>166</v>
      </c>
      <c r="C118" s="14" t="s">
        <v>167</v>
      </c>
      <c r="D118" s="15" t="s">
        <v>50</v>
      </c>
      <c r="E118" s="16">
        <v>2.5</v>
      </c>
      <c r="F118" s="17">
        <v>0</v>
      </c>
      <c r="G118" s="70">
        <f>ROUND(E118*F118,2)</f>
        <v>0</v>
      </c>
      <c r="H118" s="51"/>
      <c r="I118" s="15">
        <v>0</v>
      </c>
      <c r="J118" s="15">
        <f>ROUND(E118*I118,5)</f>
        <v>0</v>
      </c>
      <c r="K118" s="15">
        <v>2.2599999999999999E-3</v>
      </c>
      <c r="L118" s="15">
        <f>ROUND(E118*K118,5)</f>
        <v>5.6499999999999996E-3</v>
      </c>
      <c r="M118" s="19">
        <v>5.7500000000000002E-2</v>
      </c>
      <c r="N118" s="15">
        <f>ROUND(E118*M118,2)</f>
        <v>0.14000000000000001</v>
      </c>
      <c r="O118" s="20"/>
      <c r="P118" s="20" t="s">
        <v>25</v>
      </c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22.5" outlineLevel="1" x14ac:dyDescent="0.25">
      <c r="A119" s="12">
        <v>36</v>
      </c>
      <c r="B119" s="13" t="s">
        <v>168</v>
      </c>
      <c r="C119" s="14" t="s">
        <v>169</v>
      </c>
      <c r="D119" s="15" t="s">
        <v>50</v>
      </c>
      <c r="E119" s="16">
        <v>121.1</v>
      </c>
      <c r="F119" s="17">
        <v>0</v>
      </c>
      <c r="G119" s="70">
        <f>ROUND(E119*F119,2)</f>
        <v>0</v>
      </c>
      <c r="H119" s="51"/>
      <c r="I119" s="15">
        <v>2.8900000000000002E-3</v>
      </c>
      <c r="J119" s="15">
        <f>ROUND(E119*I119,5)</f>
        <v>0.34998000000000001</v>
      </c>
      <c r="K119" s="15">
        <v>0</v>
      </c>
      <c r="L119" s="15">
        <f>ROUND(E119*K119,5)</f>
        <v>0</v>
      </c>
      <c r="M119" s="19">
        <v>0.28999999999999998</v>
      </c>
      <c r="N119" s="15">
        <f>ROUND(E119*M119,2)</f>
        <v>35.119999999999997</v>
      </c>
      <c r="O119" s="20"/>
      <c r="P119" s="20" t="s">
        <v>25</v>
      </c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outlineLevel="1" x14ac:dyDescent="0.25">
      <c r="A120" s="12"/>
      <c r="B120" s="13"/>
      <c r="C120" s="21" t="s">
        <v>170</v>
      </c>
      <c r="D120" s="22"/>
      <c r="E120" s="23"/>
      <c r="F120" s="18"/>
      <c r="G120" s="70"/>
      <c r="H120" s="51"/>
      <c r="I120" s="15"/>
      <c r="J120" s="15"/>
      <c r="K120" s="15"/>
      <c r="L120" s="15"/>
      <c r="M120" s="19"/>
      <c r="N120" s="15"/>
      <c r="O120" s="20"/>
      <c r="P120" s="20" t="s">
        <v>27</v>
      </c>
      <c r="Q120" s="20">
        <v>0</v>
      </c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outlineLevel="1" x14ac:dyDescent="0.25">
      <c r="A121" s="12"/>
      <c r="B121" s="13"/>
      <c r="C121" s="21" t="s">
        <v>171</v>
      </c>
      <c r="D121" s="22"/>
      <c r="E121" s="23">
        <v>121.1</v>
      </c>
      <c r="F121" s="18"/>
      <c r="G121" s="70"/>
      <c r="H121" s="51"/>
      <c r="I121" s="15"/>
      <c r="J121" s="15"/>
      <c r="K121" s="15"/>
      <c r="L121" s="15"/>
      <c r="M121" s="19"/>
      <c r="N121" s="15"/>
      <c r="O121" s="20"/>
      <c r="P121" s="20" t="s">
        <v>27</v>
      </c>
      <c r="Q121" s="20">
        <v>0</v>
      </c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22.5" outlineLevel="1" x14ac:dyDescent="0.25">
      <c r="A122" s="12">
        <v>37</v>
      </c>
      <c r="B122" s="13" t="s">
        <v>172</v>
      </c>
      <c r="C122" s="14" t="s">
        <v>173</v>
      </c>
      <c r="D122" s="15" t="s">
        <v>50</v>
      </c>
      <c r="E122" s="16">
        <v>15.6</v>
      </c>
      <c r="F122" s="17">
        <v>0</v>
      </c>
      <c r="G122" s="70">
        <f>ROUND(E122*F122,2)</f>
        <v>0</v>
      </c>
      <c r="H122" s="51"/>
      <c r="I122" s="15">
        <v>3.3600000000000001E-3</v>
      </c>
      <c r="J122" s="15">
        <f>ROUND(E122*I122,5)</f>
        <v>5.2420000000000001E-2</v>
      </c>
      <c r="K122" s="15">
        <v>0</v>
      </c>
      <c r="L122" s="15">
        <f>ROUND(E122*K122,5)</f>
        <v>0</v>
      </c>
      <c r="M122" s="19">
        <v>0.3</v>
      </c>
      <c r="N122" s="15">
        <f>ROUND(E122*M122,2)</f>
        <v>4.68</v>
      </c>
      <c r="O122" s="20"/>
      <c r="P122" s="20" t="s">
        <v>25</v>
      </c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outlineLevel="1" x14ac:dyDescent="0.25">
      <c r="A123" s="12"/>
      <c r="B123" s="13"/>
      <c r="C123" s="21" t="s">
        <v>174</v>
      </c>
      <c r="D123" s="22"/>
      <c r="E123" s="23"/>
      <c r="F123" s="18"/>
      <c r="G123" s="70"/>
      <c r="H123" s="51"/>
      <c r="I123" s="15"/>
      <c r="J123" s="15"/>
      <c r="K123" s="15"/>
      <c r="L123" s="15"/>
      <c r="M123" s="19"/>
      <c r="N123" s="15"/>
      <c r="O123" s="20"/>
      <c r="P123" s="20" t="s">
        <v>27</v>
      </c>
      <c r="Q123" s="20">
        <v>0</v>
      </c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outlineLevel="1" x14ac:dyDescent="0.25">
      <c r="A124" s="12"/>
      <c r="B124" s="13"/>
      <c r="C124" s="21" t="s">
        <v>175</v>
      </c>
      <c r="D124" s="22"/>
      <c r="E124" s="23">
        <v>15.6</v>
      </c>
      <c r="F124" s="18"/>
      <c r="G124" s="70"/>
      <c r="H124" s="51"/>
      <c r="I124" s="15"/>
      <c r="J124" s="15"/>
      <c r="K124" s="15"/>
      <c r="L124" s="15"/>
      <c r="M124" s="19"/>
      <c r="N124" s="15"/>
      <c r="O124" s="20"/>
      <c r="P124" s="20" t="s">
        <v>27</v>
      </c>
      <c r="Q124" s="20">
        <v>0</v>
      </c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22.5" outlineLevel="1" x14ac:dyDescent="0.25">
      <c r="A125" s="12">
        <v>38</v>
      </c>
      <c r="B125" s="13" t="s">
        <v>176</v>
      </c>
      <c r="C125" s="14" t="s">
        <v>177</v>
      </c>
      <c r="D125" s="15" t="s">
        <v>50</v>
      </c>
      <c r="E125" s="16">
        <v>8.1</v>
      </c>
      <c r="F125" s="17">
        <v>0</v>
      </c>
      <c r="G125" s="70">
        <f>ROUND(E125*F125,2)</f>
        <v>0</v>
      </c>
      <c r="H125" s="51"/>
      <c r="I125" s="15">
        <v>2.0600000000000002E-3</v>
      </c>
      <c r="J125" s="15">
        <f>ROUND(E125*I125,5)</f>
        <v>1.669E-2</v>
      </c>
      <c r="K125" s="15">
        <v>0</v>
      </c>
      <c r="L125" s="15">
        <f>ROUND(E125*K125,5)</f>
        <v>0</v>
      </c>
      <c r="M125" s="19">
        <v>0.28000000000000003</v>
      </c>
      <c r="N125" s="15">
        <f>ROUND(E125*M125,2)</f>
        <v>2.27</v>
      </c>
      <c r="O125" s="20"/>
      <c r="P125" s="20" t="s">
        <v>25</v>
      </c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outlineLevel="1" x14ac:dyDescent="0.25">
      <c r="A126" s="12"/>
      <c r="B126" s="13"/>
      <c r="C126" s="21" t="s">
        <v>178</v>
      </c>
      <c r="D126" s="22"/>
      <c r="E126" s="23"/>
      <c r="F126" s="18"/>
      <c r="G126" s="70"/>
      <c r="H126" s="51"/>
      <c r="I126" s="15"/>
      <c r="J126" s="15"/>
      <c r="K126" s="15"/>
      <c r="L126" s="15"/>
      <c r="M126" s="19"/>
      <c r="N126" s="15"/>
      <c r="O126" s="20"/>
      <c r="P126" s="20" t="s">
        <v>27</v>
      </c>
      <c r="Q126" s="20">
        <v>0</v>
      </c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outlineLevel="1" x14ac:dyDescent="0.25">
      <c r="A127" s="12"/>
      <c r="B127" s="13"/>
      <c r="C127" s="21" t="s">
        <v>179</v>
      </c>
      <c r="D127" s="22"/>
      <c r="E127" s="23">
        <v>8.1</v>
      </c>
      <c r="F127" s="18"/>
      <c r="G127" s="70"/>
      <c r="H127" s="51"/>
      <c r="I127" s="15"/>
      <c r="J127" s="15"/>
      <c r="K127" s="15"/>
      <c r="L127" s="15"/>
      <c r="M127" s="19"/>
      <c r="N127" s="15"/>
      <c r="O127" s="20"/>
      <c r="P127" s="20" t="s">
        <v>27</v>
      </c>
      <c r="Q127" s="20">
        <v>0</v>
      </c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22.5" outlineLevel="1" x14ac:dyDescent="0.25">
      <c r="A128" s="12">
        <v>39</v>
      </c>
      <c r="B128" s="13" t="s">
        <v>176</v>
      </c>
      <c r="C128" s="14" t="s">
        <v>180</v>
      </c>
      <c r="D128" s="15" t="s">
        <v>50</v>
      </c>
      <c r="E128" s="16">
        <v>4.0999999999999996</v>
      </c>
      <c r="F128" s="17">
        <v>0</v>
      </c>
      <c r="G128" s="70">
        <f>ROUND(E128*F128,2)</f>
        <v>0</v>
      </c>
      <c r="H128" s="51"/>
      <c r="I128" s="15">
        <v>2.0600000000000002E-3</v>
      </c>
      <c r="J128" s="15">
        <f>ROUND(E128*I128,5)</f>
        <v>8.4499999999999992E-3</v>
      </c>
      <c r="K128" s="15">
        <v>0</v>
      </c>
      <c r="L128" s="15">
        <f>ROUND(E128*K128,5)</f>
        <v>0</v>
      </c>
      <c r="M128" s="19">
        <v>0.28000000000000003</v>
      </c>
      <c r="N128" s="15">
        <f>ROUND(E128*M128,2)</f>
        <v>1.1499999999999999</v>
      </c>
      <c r="O128" s="20"/>
      <c r="P128" s="20" t="s">
        <v>25</v>
      </c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outlineLevel="1" x14ac:dyDescent="0.25">
      <c r="A129" s="12"/>
      <c r="B129" s="13"/>
      <c r="C129" s="21" t="s">
        <v>181</v>
      </c>
      <c r="D129" s="22"/>
      <c r="E129" s="23"/>
      <c r="F129" s="18"/>
      <c r="G129" s="70"/>
      <c r="H129" s="51"/>
      <c r="I129" s="15"/>
      <c r="J129" s="15"/>
      <c r="K129" s="15"/>
      <c r="L129" s="15"/>
      <c r="M129" s="19"/>
      <c r="N129" s="15"/>
      <c r="O129" s="20"/>
      <c r="P129" s="20" t="s">
        <v>27</v>
      </c>
      <c r="Q129" s="20">
        <v>0</v>
      </c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outlineLevel="1" x14ac:dyDescent="0.25">
      <c r="A130" s="12"/>
      <c r="B130" s="13"/>
      <c r="C130" s="21" t="s">
        <v>182</v>
      </c>
      <c r="D130" s="22"/>
      <c r="E130" s="23">
        <v>4.0999999999999996</v>
      </c>
      <c r="F130" s="18"/>
      <c r="G130" s="70"/>
      <c r="H130" s="51"/>
      <c r="I130" s="15"/>
      <c r="J130" s="15"/>
      <c r="K130" s="15"/>
      <c r="L130" s="15"/>
      <c r="M130" s="19"/>
      <c r="N130" s="15"/>
      <c r="O130" s="20"/>
      <c r="P130" s="20" t="s">
        <v>27</v>
      </c>
      <c r="Q130" s="20">
        <v>0</v>
      </c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outlineLevel="1" x14ac:dyDescent="0.25">
      <c r="A131" s="12">
        <v>40</v>
      </c>
      <c r="B131" s="13" t="s">
        <v>183</v>
      </c>
      <c r="C131" s="14" t="s">
        <v>184</v>
      </c>
      <c r="D131" s="15" t="s">
        <v>50</v>
      </c>
      <c r="E131" s="16">
        <v>23</v>
      </c>
      <c r="F131" s="17">
        <v>0</v>
      </c>
      <c r="G131" s="70">
        <f>ROUND(E131*F131,2)</f>
        <v>0</v>
      </c>
      <c r="H131" s="51"/>
      <c r="I131" s="15">
        <v>2.3999999999999998E-3</v>
      </c>
      <c r="J131" s="15">
        <f>ROUND(E131*I131,5)</f>
        <v>5.5199999999999999E-2</v>
      </c>
      <c r="K131" s="15">
        <v>0</v>
      </c>
      <c r="L131" s="15">
        <f>ROUND(E131*K131,5)</f>
        <v>0</v>
      </c>
      <c r="M131" s="19">
        <v>0.26</v>
      </c>
      <c r="N131" s="15">
        <f>ROUND(E131*M131,2)</f>
        <v>5.98</v>
      </c>
      <c r="O131" s="20"/>
      <c r="P131" s="20" t="s">
        <v>25</v>
      </c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outlineLevel="1" x14ac:dyDescent="0.25">
      <c r="A132" s="12">
        <v>41</v>
      </c>
      <c r="B132" s="13" t="s">
        <v>185</v>
      </c>
      <c r="C132" s="14" t="s">
        <v>186</v>
      </c>
      <c r="D132" s="15" t="s">
        <v>50</v>
      </c>
      <c r="E132" s="16">
        <v>2.5</v>
      </c>
      <c r="F132" s="17">
        <v>0</v>
      </c>
      <c r="G132" s="70">
        <f>ROUND(E132*F132,2)</f>
        <v>0</v>
      </c>
      <c r="H132" s="51"/>
      <c r="I132" s="15">
        <v>3.1700000000000001E-3</v>
      </c>
      <c r="J132" s="15">
        <f>ROUND(E132*I132,5)</f>
        <v>7.9299999999999995E-3</v>
      </c>
      <c r="K132" s="15">
        <v>0</v>
      </c>
      <c r="L132" s="15">
        <f>ROUND(E132*K132,5)</f>
        <v>0</v>
      </c>
      <c r="M132" s="19">
        <v>0.219</v>
      </c>
      <c r="N132" s="15">
        <f>ROUND(E132*M132,2)</f>
        <v>0.55000000000000004</v>
      </c>
      <c r="O132" s="20"/>
      <c r="P132" s="20" t="s">
        <v>25</v>
      </c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22.5" outlineLevel="1" x14ac:dyDescent="0.25">
      <c r="A133" s="12">
        <v>42</v>
      </c>
      <c r="B133" s="13" t="s">
        <v>187</v>
      </c>
      <c r="C133" s="14" t="s">
        <v>188</v>
      </c>
      <c r="D133" s="15" t="s">
        <v>50</v>
      </c>
      <c r="E133" s="16">
        <v>95</v>
      </c>
      <c r="F133" s="17">
        <v>0</v>
      </c>
      <c r="G133" s="70">
        <f>ROUND(E133*F133,2)</f>
        <v>0</v>
      </c>
      <c r="H133" s="51"/>
      <c r="I133" s="15">
        <v>1.97E-3</v>
      </c>
      <c r="J133" s="15">
        <f>ROUND(E133*I133,5)</f>
        <v>0.18715000000000001</v>
      </c>
      <c r="K133" s="15">
        <v>0</v>
      </c>
      <c r="L133" s="15">
        <f>ROUND(E133*K133,5)</f>
        <v>0</v>
      </c>
      <c r="M133" s="19">
        <v>0.42194999999999999</v>
      </c>
      <c r="N133" s="15">
        <f>ROUND(E133*M133,2)</f>
        <v>40.090000000000003</v>
      </c>
      <c r="O133" s="20"/>
      <c r="P133" s="20" t="s">
        <v>25</v>
      </c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outlineLevel="1" x14ac:dyDescent="0.25">
      <c r="A134" s="12"/>
      <c r="B134" s="13"/>
      <c r="C134" s="21" t="s">
        <v>189</v>
      </c>
      <c r="D134" s="22"/>
      <c r="E134" s="23"/>
      <c r="F134" s="18"/>
      <c r="G134" s="70"/>
      <c r="H134" s="51"/>
      <c r="I134" s="15"/>
      <c r="J134" s="15"/>
      <c r="K134" s="15"/>
      <c r="L134" s="15"/>
      <c r="M134" s="19"/>
      <c r="N134" s="15"/>
      <c r="O134" s="20"/>
      <c r="P134" s="20" t="s">
        <v>27</v>
      </c>
      <c r="Q134" s="20">
        <v>0</v>
      </c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outlineLevel="1" x14ac:dyDescent="0.25">
      <c r="A135" s="12"/>
      <c r="B135" s="13"/>
      <c r="C135" s="21" t="s">
        <v>190</v>
      </c>
      <c r="D135" s="22"/>
      <c r="E135" s="23">
        <v>95</v>
      </c>
      <c r="F135" s="18"/>
      <c r="G135" s="70"/>
      <c r="H135" s="51"/>
      <c r="I135" s="15"/>
      <c r="J135" s="15"/>
      <c r="K135" s="15"/>
      <c r="L135" s="15"/>
      <c r="M135" s="19"/>
      <c r="N135" s="15"/>
      <c r="O135" s="20"/>
      <c r="P135" s="20" t="s">
        <v>27</v>
      </c>
      <c r="Q135" s="20">
        <v>0</v>
      </c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22.5" outlineLevel="1" x14ac:dyDescent="0.25">
      <c r="A136" s="12">
        <v>43</v>
      </c>
      <c r="B136" s="13" t="s">
        <v>191</v>
      </c>
      <c r="C136" s="14" t="s">
        <v>192</v>
      </c>
      <c r="D136" s="15" t="s">
        <v>50</v>
      </c>
      <c r="E136" s="16">
        <v>31</v>
      </c>
      <c r="F136" s="17">
        <v>0</v>
      </c>
      <c r="G136" s="70">
        <f>ROUND(E136*F136,2)</f>
        <v>0</v>
      </c>
      <c r="H136" s="51"/>
      <c r="I136" s="15">
        <v>1.64E-3</v>
      </c>
      <c r="J136" s="15">
        <f>ROUND(E136*I136,5)</f>
        <v>5.0840000000000003E-2</v>
      </c>
      <c r="K136" s="15">
        <v>0</v>
      </c>
      <c r="L136" s="15">
        <f>ROUND(E136*K136,5)</f>
        <v>0</v>
      </c>
      <c r="M136" s="19">
        <v>0.4047</v>
      </c>
      <c r="N136" s="15">
        <f>ROUND(E136*M136,2)</f>
        <v>12.55</v>
      </c>
      <c r="O136" s="20"/>
      <c r="P136" s="20" t="s">
        <v>25</v>
      </c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outlineLevel="1" x14ac:dyDescent="0.25">
      <c r="A137" s="12"/>
      <c r="B137" s="13"/>
      <c r="C137" s="21" t="s">
        <v>193</v>
      </c>
      <c r="D137" s="22"/>
      <c r="E137" s="23"/>
      <c r="F137" s="18"/>
      <c r="G137" s="70"/>
      <c r="H137" s="51"/>
      <c r="I137" s="15"/>
      <c r="J137" s="15"/>
      <c r="K137" s="15"/>
      <c r="L137" s="15"/>
      <c r="M137" s="19"/>
      <c r="N137" s="15"/>
      <c r="O137" s="20"/>
      <c r="P137" s="20" t="s">
        <v>27</v>
      </c>
      <c r="Q137" s="20">
        <v>0</v>
      </c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outlineLevel="1" x14ac:dyDescent="0.25">
      <c r="A138" s="12"/>
      <c r="B138" s="13"/>
      <c r="C138" s="21" t="s">
        <v>194</v>
      </c>
      <c r="D138" s="22"/>
      <c r="E138" s="23">
        <v>31</v>
      </c>
      <c r="F138" s="18"/>
      <c r="G138" s="70"/>
      <c r="H138" s="51"/>
      <c r="I138" s="15"/>
      <c r="J138" s="15"/>
      <c r="K138" s="15"/>
      <c r="L138" s="15"/>
      <c r="M138" s="19"/>
      <c r="N138" s="15"/>
      <c r="O138" s="20"/>
      <c r="P138" s="20" t="s">
        <v>27</v>
      </c>
      <c r="Q138" s="20">
        <v>0</v>
      </c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outlineLevel="1" x14ac:dyDescent="0.25">
      <c r="A139" s="12">
        <v>44</v>
      </c>
      <c r="B139" s="13" t="s">
        <v>195</v>
      </c>
      <c r="C139" s="14" t="s">
        <v>196</v>
      </c>
      <c r="D139" s="15" t="s">
        <v>141</v>
      </c>
      <c r="E139" s="16">
        <v>0.73</v>
      </c>
      <c r="F139" s="17">
        <v>0</v>
      </c>
      <c r="G139" s="70">
        <f>ROUND(E139*F139,2)</f>
        <v>0</v>
      </c>
      <c r="H139" s="51"/>
      <c r="I139" s="15">
        <v>0</v>
      </c>
      <c r="J139" s="15">
        <f>ROUND(E139*I139,5)</f>
        <v>0</v>
      </c>
      <c r="K139" s="15">
        <v>0</v>
      </c>
      <c r="L139" s="15">
        <f>ROUND(E139*K139,5)</f>
        <v>0</v>
      </c>
      <c r="M139" s="19">
        <v>4.82</v>
      </c>
      <c r="N139" s="15">
        <f>ROUND(E139*M139,2)</f>
        <v>3.52</v>
      </c>
      <c r="O139" s="20"/>
      <c r="P139" s="20" t="s">
        <v>25</v>
      </c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x14ac:dyDescent="0.25">
      <c r="A140" s="24" t="s">
        <v>18</v>
      </c>
      <c r="B140" s="25" t="s">
        <v>197</v>
      </c>
      <c r="C140" s="26" t="s">
        <v>198</v>
      </c>
      <c r="D140" s="27"/>
      <c r="E140" s="28"/>
      <c r="F140" s="29"/>
      <c r="G140" s="71">
        <f>SUMIF(P141:P146,"&lt;&gt;NOR",G141:G146)</f>
        <v>0</v>
      </c>
      <c r="H140" s="56"/>
      <c r="I140" s="27"/>
      <c r="J140" s="27">
        <f>SUM(J141:J146)</f>
        <v>3.9459999999999995E-2</v>
      </c>
      <c r="K140" s="27"/>
      <c r="L140" s="27">
        <f>SUM(L141:L146)</f>
        <v>0</v>
      </c>
      <c r="M140" s="30"/>
      <c r="N140" s="27">
        <f>SUM(N141:N146)</f>
        <v>14.5</v>
      </c>
      <c r="P140" t="s">
        <v>21</v>
      </c>
    </row>
    <row r="141" spans="1:26" ht="22.5" outlineLevel="1" x14ac:dyDescent="0.25">
      <c r="A141" s="12">
        <v>45</v>
      </c>
      <c r="B141" s="13" t="s">
        <v>199</v>
      </c>
      <c r="C141" s="14" t="s">
        <v>200</v>
      </c>
      <c r="D141" s="15" t="s">
        <v>24</v>
      </c>
      <c r="E141" s="16">
        <v>15.47</v>
      </c>
      <c r="F141" s="17">
        <v>0</v>
      </c>
      <c r="G141" s="70">
        <f>ROUND(E141*F141,2)</f>
        <v>0</v>
      </c>
      <c r="H141" s="51"/>
      <c r="I141" s="15">
        <v>2.7E-4</v>
      </c>
      <c r="J141" s="15">
        <f>ROUND(E141*I141,5)</f>
        <v>4.1799999999999997E-3</v>
      </c>
      <c r="K141" s="15">
        <v>0</v>
      </c>
      <c r="L141" s="15">
        <f>ROUND(E141*K141,5)</f>
        <v>0</v>
      </c>
      <c r="M141" s="19">
        <v>0.42299999999999999</v>
      </c>
      <c r="N141" s="15">
        <f>ROUND(E141*M141,2)</f>
        <v>6.54</v>
      </c>
      <c r="O141" s="20"/>
      <c r="P141" s="20" t="s">
        <v>41</v>
      </c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outlineLevel="1" x14ac:dyDescent="0.25">
      <c r="A142" s="12"/>
      <c r="B142" s="13"/>
      <c r="C142" s="21" t="s">
        <v>201</v>
      </c>
      <c r="D142" s="22"/>
      <c r="E142" s="23"/>
      <c r="F142" s="18"/>
      <c r="G142" s="70"/>
      <c r="H142" s="51"/>
      <c r="I142" s="15"/>
      <c r="J142" s="15"/>
      <c r="K142" s="15"/>
      <c r="L142" s="15"/>
      <c r="M142" s="19"/>
      <c r="N142" s="15"/>
      <c r="O142" s="20"/>
      <c r="P142" s="20" t="s">
        <v>27</v>
      </c>
      <c r="Q142" s="20">
        <v>0</v>
      </c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outlineLevel="1" x14ac:dyDescent="0.25">
      <c r="A143" s="12"/>
      <c r="B143" s="13"/>
      <c r="C143" s="21" t="s">
        <v>202</v>
      </c>
      <c r="D143" s="22"/>
      <c r="E143" s="23">
        <v>15.47</v>
      </c>
      <c r="F143" s="18"/>
      <c r="G143" s="70"/>
      <c r="H143" s="51"/>
      <c r="I143" s="15"/>
      <c r="J143" s="15"/>
      <c r="K143" s="15"/>
      <c r="L143" s="15"/>
      <c r="M143" s="19"/>
      <c r="N143" s="15"/>
      <c r="O143" s="20"/>
      <c r="P143" s="20" t="s">
        <v>27</v>
      </c>
      <c r="Q143" s="20">
        <v>0</v>
      </c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22.5" outlineLevel="1" x14ac:dyDescent="0.25">
      <c r="A144" s="12">
        <v>46</v>
      </c>
      <c r="B144" s="13" t="s">
        <v>203</v>
      </c>
      <c r="C144" s="14" t="s">
        <v>204</v>
      </c>
      <c r="D144" s="15" t="s">
        <v>24</v>
      </c>
      <c r="E144" s="16">
        <v>33.6</v>
      </c>
      <c r="F144" s="17">
        <v>0</v>
      </c>
      <c r="G144" s="70">
        <f>ROUND(E144*F144,2)</f>
        <v>0</v>
      </c>
      <c r="H144" s="51"/>
      <c r="I144" s="15">
        <v>1.0499999999999999E-3</v>
      </c>
      <c r="J144" s="15">
        <f>ROUND(E144*I144,5)</f>
        <v>3.5279999999999999E-2</v>
      </c>
      <c r="K144" s="15">
        <v>0</v>
      </c>
      <c r="L144" s="15">
        <f>ROUND(E144*K144,5)</f>
        <v>0</v>
      </c>
      <c r="M144" s="19">
        <v>0.23699999999999999</v>
      </c>
      <c r="N144" s="15">
        <f>ROUND(E144*M144,2)</f>
        <v>7.96</v>
      </c>
      <c r="O144" s="20"/>
      <c r="P144" s="20" t="s">
        <v>25</v>
      </c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outlineLevel="1" x14ac:dyDescent="0.25">
      <c r="A145" s="12"/>
      <c r="B145" s="13"/>
      <c r="C145" s="21" t="s">
        <v>91</v>
      </c>
      <c r="D145" s="22"/>
      <c r="E145" s="23"/>
      <c r="F145" s="18"/>
      <c r="G145" s="70"/>
      <c r="H145" s="51"/>
      <c r="I145" s="15"/>
      <c r="J145" s="15"/>
      <c r="K145" s="15"/>
      <c r="L145" s="15"/>
      <c r="M145" s="19"/>
      <c r="N145" s="15"/>
      <c r="O145" s="20"/>
      <c r="P145" s="20" t="s">
        <v>27</v>
      </c>
      <c r="Q145" s="20">
        <v>0</v>
      </c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outlineLevel="1" x14ac:dyDescent="0.25">
      <c r="A146" s="12"/>
      <c r="B146" s="13"/>
      <c r="C146" s="21" t="s">
        <v>92</v>
      </c>
      <c r="D146" s="22"/>
      <c r="E146" s="23">
        <v>33.6</v>
      </c>
      <c r="F146" s="18"/>
      <c r="G146" s="70"/>
      <c r="H146" s="51"/>
      <c r="I146" s="15"/>
      <c r="J146" s="15"/>
      <c r="K146" s="15"/>
      <c r="L146" s="15"/>
      <c r="M146" s="19"/>
      <c r="N146" s="15"/>
      <c r="O146" s="20"/>
      <c r="P146" s="20" t="s">
        <v>27</v>
      </c>
      <c r="Q146" s="20">
        <v>0</v>
      </c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x14ac:dyDescent="0.25">
      <c r="A147" s="24" t="s">
        <v>18</v>
      </c>
      <c r="B147" s="25" t="s">
        <v>205</v>
      </c>
      <c r="C147" s="26" t="s">
        <v>206</v>
      </c>
      <c r="D147" s="27"/>
      <c r="E147" s="28"/>
      <c r="F147" s="29"/>
      <c r="G147" s="71">
        <f>SUMIF(P148:P151,"&lt;&gt;NOR",G148:G151)</f>
        <v>0</v>
      </c>
      <c r="H147" s="56"/>
      <c r="I147" s="27"/>
      <c r="J147" s="27">
        <f>SUM(J148:J151)</f>
        <v>5.3200000000000001E-3</v>
      </c>
      <c r="K147" s="27"/>
      <c r="L147" s="27">
        <f>SUM(L148:L151)</f>
        <v>0</v>
      </c>
      <c r="M147" s="30"/>
      <c r="N147" s="27">
        <f>SUM(N148:N151)</f>
        <v>1.1299999999999999</v>
      </c>
      <c r="P147" t="s">
        <v>21</v>
      </c>
    </row>
    <row r="148" spans="1:26" outlineLevel="1" x14ac:dyDescent="0.25">
      <c r="A148" s="12">
        <v>47</v>
      </c>
      <c r="B148" s="13" t="s">
        <v>207</v>
      </c>
      <c r="C148" s="14" t="s">
        <v>208</v>
      </c>
      <c r="D148" s="15" t="s">
        <v>24</v>
      </c>
      <c r="E148" s="16">
        <v>8.4375</v>
      </c>
      <c r="F148" s="17">
        <v>0</v>
      </c>
      <c r="G148" s="70">
        <f>ROUND(E148*F148,2)</f>
        <v>0</v>
      </c>
      <c r="H148" s="51"/>
      <c r="I148" s="15">
        <v>6.3000000000000003E-4</v>
      </c>
      <c r="J148" s="15">
        <f>ROUND(E148*I148,5)</f>
        <v>5.3200000000000001E-3</v>
      </c>
      <c r="K148" s="15">
        <v>0</v>
      </c>
      <c r="L148" s="15">
        <f>ROUND(E148*K148,5)</f>
        <v>0</v>
      </c>
      <c r="M148" s="19">
        <v>0.13439000000000001</v>
      </c>
      <c r="N148" s="15">
        <f>ROUND(E148*M148,2)</f>
        <v>1.1299999999999999</v>
      </c>
      <c r="O148" s="20"/>
      <c r="P148" s="20" t="s">
        <v>41</v>
      </c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outlineLevel="1" x14ac:dyDescent="0.25">
      <c r="A149" s="12"/>
      <c r="B149" s="13"/>
      <c r="C149" s="21" t="s">
        <v>209</v>
      </c>
      <c r="D149" s="22"/>
      <c r="E149" s="23"/>
      <c r="F149" s="18"/>
      <c r="G149" s="70"/>
      <c r="H149" s="51"/>
      <c r="I149" s="15"/>
      <c r="J149" s="15"/>
      <c r="K149" s="15"/>
      <c r="L149" s="15"/>
      <c r="M149" s="19"/>
      <c r="N149" s="15"/>
      <c r="O149" s="20"/>
      <c r="P149" s="20" t="s">
        <v>27</v>
      </c>
      <c r="Q149" s="20">
        <v>0</v>
      </c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outlineLevel="1" x14ac:dyDescent="0.25">
      <c r="A150" s="12"/>
      <c r="B150" s="13"/>
      <c r="C150" s="21" t="s">
        <v>210</v>
      </c>
      <c r="D150" s="22"/>
      <c r="E150" s="23">
        <v>26.4</v>
      </c>
      <c r="F150" s="18"/>
      <c r="G150" s="70"/>
      <c r="H150" s="51"/>
      <c r="I150" s="15"/>
      <c r="J150" s="15"/>
      <c r="K150" s="15"/>
      <c r="L150" s="15"/>
      <c r="M150" s="19"/>
      <c r="N150" s="15"/>
      <c r="O150" s="20"/>
      <c r="P150" s="20" t="s">
        <v>27</v>
      </c>
      <c r="Q150" s="20">
        <v>0</v>
      </c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outlineLevel="1" x14ac:dyDescent="0.25">
      <c r="A151" s="12"/>
      <c r="B151" s="13"/>
      <c r="C151" s="21" t="s">
        <v>211</v>
      </c>
      <c r="D151" s="22"/>
      <c r="E151" s="23">
        <v>-17.962499999999999</v>
      </c>
      <c r="F151" s="18"/>
      <c r="G151" s="70"/>
      <c r="H151" s="51"/>
      <c r="I151" s="15"/>
      <c r="J151" s="15"/>
      <c r="K151" s="15"/>
      <c r="L151" s="15"/>
      <c r="M151" s="19"/>
      <c r="N151" s="15"/>
      <c r="O151" s="20"/>
      <c r="P151" s="20" t="s">
        <v>27</v>
      </c>
      <c r="Q151" s="20">
        <v>0</v>
      </c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x14ac:dyDescent="0.25">
      <c r="A152" s="24" t="s">
        <v>18</v>
      </c>
      <c r="B152" s="25" t="s">
        <v>212</v>
      </c>
      <c r="C152" s="26" t="s">
        <v>213</v>
      </c>
      <c r="D152" s="27"/>
      <c r="E152" s="28"/>
      <c r="F152" s="29"/>
      <c r="G152" s="71">
        <f>SUMIF(P153:P156,"&lt;&gt;NOR",G153:G156)</f>
        <v>0</v>
      </c>
      <c r="H152" s="56"/>
      <c r="I152" s="27"/>
      <c r="J152" s="27">
        <f>SUM(J153:J156)</f>
        <v>0.78079999999999994</v>
      </c>
      <c r="K152" s="27"/>
      <c r="L152" s="27">
        <f>SUM(L153:L156)</f>
        <v>0</v>
      </c>
      <c r="M152" s="30"/>
      <c r="N152" s="27">
        <f>SUM(N153:N156)</f>
        <v>198.36</v>
      </c>
      <c r="P152" t="s">
        <v>21</v>
      </c>
    </row>
    <row r="153" spans="1:26" ht="22.5" outlineLevel="1" x14ac:dyDescent="0.25">
      <c r="A153" s="12">
        <v>48</v>
      </c>
      <c r="B153" s="13" t="s">
        <v>214</v>
      </c>
      <c r="C153" s="14" t="s">
        <v>215</v>
      </c>
      <c r="D153" s="15" t="s">
        <v>216</v>
      </c>
      <c r="E153" s="16">
        <v>40</v>
      </c>
      <c r="F153" s="17">
        <v>0</v>
      </c>
      <c r="G153" s="70">
        <f>ROUND(E153*F153,2)</f>
        <v>0</v>
      </c>
      <c r="H153" s="51"/>
      <c r="I153" s="15">
        <v>1.2200000000000001E-2</v>
      </c>
      <c r="J153" s="15">
        <f>ROUND(E153*I153,5)</f>
        <v>0.48799999999999999</v>
      </c>
      <c r="K153" s="15">
        <v>0</v>
      </c>
      <c r="L153" s="15">
        <f>ROUND(E153*K153,5)</f>
        <v>0</v>
      </c>
      <c r="M153" s="19">
        <v>3.0739999999999998</v>
      </c>
      <c r="N153" s="15">
        <f>ROUND(E153*M153,2)</f>
        <v>122.96</v>
      </c>
      <c r="O153" s="20"/>
      <c r="P153" s="20" t="s">
        <v>25</v>
      </c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22.5" outlineLevel="1" x14ac:dyDescent="0.25">
      <c r="A154" s="12">
        <v>49</v>
      </c>
      <c r="B154" s="13" t="s">
        <v>217</v>
      </c>
      <c r="C154" s="14" t="s">
        <v>218</v>
      </c>
      <c r="D154" s="15" t="s">
        <v>216</v>
      </c>
      <c r="E154" s="16">
        <v>12</v>
      </c>
      <c r="F154" s="17">
        <v>0</v>
      </c>
      <c r="G154" s="70">
        <f>ROUND(E154*F154,2)</f>
        <v>0</v>
      </c>
      <c r="H154" s="51"/>
      <c r="I154" s="15">
        <v>1.2200000000000001E-2</v>
      </c>
      <c r="J154" s="15">
        <f>ROUND(E154*I154,5)</f>
        <v>0.1464</v>
      </c>
      <c r="K154" s="15">
        <v>0</v>
      </c>
      <c r="L154" s="15">
        <f>ROUND(E154*K154,5)</f>
        <v>0</v>
      </c>
      <c r="M154" s="19">
        <v>3.0739999999999998</v>
      </c>
      <c r="N154" s="15">
        <f>ROUND(E154*M154,2)</f>
        <v>36.89</v>
      </c>
      <c r="O154" s="20"/>
      <c r="P154" s="20" t="s">
        <v>25</v>
      </c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22.5" outlineLevel="1" x14ac:dyDescent="0.25">
      <c r="A155" s="12">
        <v>50</v>
      </c>
      <c r="B155" s="13" t="s">
        <v>219</v>
      </c>
      <c r="C155" s="14" t="s">
        <v>220</v>
      </c>
      <c r="D155" s="15" t="s">
        <v>216</v>
      </c>
      <c r="E155" s="16">
        <v>12</v>
      </c>
      <c r="F155" s="17">
        <v>0</v>
      </c>
      <c r="G155" s="70">
        <f>ROUND(E155*F155,2)</f>
        <v>0</v>
      </c>
      <c r="H155" s="51"/>
      <c r="I155" s="15">
        <v>1.2200000000000001E-2</v>
      </c>
      <c r="J155" s="15">
        <f>ROUND(E155*I155,5)</f>
        <v>0.1464</v>
      </c>
      <c r="K155" s="15">
        <v>0</v>
      </c>
      <c r="L155" s="15">
        <f>ROUND(E155*K155,5)</f>
        <v>0</v>
      </c>
      <c r="M155" s="19">
        <v>3.0739999999999998</v>
      </c>
      <c r="N155" s="15">
        <f>ROUND(E155*M155,2)</f>
        <v>36.89</v>
      </c>
      <c r="O155" s="20"/>
      <c r="P155" s="20" t="s">
        <v>25</v>
      </c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outlineLevel="1" x14ac:dyDescent="0.25">
      <c r="A156" s="12">
        <v>51</v>
      </c>
      <c r="B156" s="13" t="s">
        <v>221</v>
      </c>
      <c r="C156" s="14" t="s">
        <v>222</v>
      </c>
      <c r="D156" s="15" t="s">
        <v>141</v>
      </c>
      <c r="E156" s="16">
        <v>0.78</v>
      </c>
      <c r="F156" s="17">
        <v>0</v>
      </c>
      <c r="G156" s="70">
        <f>ROUND(E156*F156,2)</f>
        <v>0</v>
      </c>
      <c r="H156" s="51"/>
      <c r="I156" s="15">
        <v>0</v>
      </c>
      <c r="J156" s="15">
        <f>ROUND(E156*I156,5)</f>
        <v>0</v>
      </c>
      <c r="K156" s="15">
        <v>0</v>
      </c>
      <c r="L156" s="15">
        <f>ROUND(E156*K156,5)</f>
        <v>0</v>
      </c>
      <c r="M156" s="19">
        <v>2.0819999999999999</v>
      </c>
      <c r="N156" s="15">
        <f>ROUND(E156*M156,2)</f>
        <v>1.62</v>
      </c>
      <c r="O156" s="20"/>
      <c r="P156" s="20" t="s">
        <v>25</v>
      </c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x14ac:dyDescent="0.25">
      <c r="A157" s="24" t="s">
        <v>18</v>
      </c>
      <c r="B157" s="25" t="s">
        <v>223</v>
      </c>
      <c r="C157" s="26" t="s">
        <v>224</v>
      </c>
      <c r="D157" s="27"/>
      <c r="E157" s="28"/>
      <c r="F157" s="29"/>
      <c r="G157" s="71">
        <f>SUMIF(P158:P160,"&lt;&gt;NOR",G158:G160)</f>
        <v>0</v>
      </c>
      <c r="H157" s="56"/>
      <c r="I157" s="27"/>
      <c r="J157" s="27">
        <f>SUM(J158:J160)</f>
        <v>0</v>
      </c>
      <c r="K157" s="27"/>
      <c r="L157" s="27">
        <f>SUM(L158:L160)</f>
        <v>0</v>
      </c>
      <c r="M157" s="30"/>
      <c r="N157" s="27">
        <f>SUM(N158:N160)</f>
        <v>0</v>
      </c>
      <c r="P157" t="s">
        <v>21</v>
      </c>
    </row>
    <row r="158" spans="1:26" ht="22.5" outlineLevel="1" x14ac:dyDescent="0.25">
      <c r="A158" s="12">
        <v>52</v>
      </c>
      <c r="B158" s="13" t="s">
        <v>225</v>
      </c>
      <c r="C158" s="14" t="s">
        <v>226</v>
      </c>
      <c r="D158" s="15" t="s">
        <v>227</v>
      </c>
      <c r="E158" s="16">
        <v>1</v>
      </c>
      <c r="F158" s="17">
        <v>0</v>
      </c>
      <c r="G158" s="70">
        <f>ROUND(E158*F158,2)</f>
        <v>0</v>
      </c>
      <c r="H158" s="51"/>
      <c r="I158" s="15">
        <v>0</v>
      </c>
      <c r="J158" s="15">
        <f>ROUND(E158*I158,5)</f>
        <v>0</v>
      </c>
      <c r="K158" s="15">
        <v>0</v>
      </c>
      <c r="L158" s="15">
        <f>ROUND(E158*K158,5)</f>
        <v>0</v>
      </c>
      <c r="M158" s="19">
        <v>0</v>
      </c>
      <c r="N158" s="15">
        <f>ROUND(E158*M158,2)</f>
        <v>0</v>
      </c>
      <c r="O158" s="20"/>
      <c r="P158" s="20" t="s">
        <v>25</v>
      </c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22.5" outlineLevel="1" x14ac:dyDescent="0.25">
      <c r="A159" s="12">
        <v>53</v>
      </c>
      <c r="B159" s="13" t="s">
        <v>228</v>
      </c>
      <c r="C159" s="14" t="s">
        <v>229</v>
      </c>
      <c r="D159" s="15" t="s">
        <v>227</v>
      </c>
      <c r="E159" s="16">
        <v>1</v>
      </c>
      <c r="F159" s="17">
        <v>0</v>
      </c>
      <c r="G159" s="70">
        <f>ROUND(E159*F159,2)</f>
        <v>0</v>
      </c>
      <c r="H159" s="51"/>
      <c r="I159" s="15">
        <v>0</v>
      </c>
      <c r="J159" s="15">
        <f>ROUND(E159*I159,5)</f>
        <v>0</v>
      </c>
      <c r="K159" s="15">
        <v>0</v>
      </c>
      <c r="L159" s="15">
        <f>ROUND(E159*K159,5)</f>
        <v>0</v>
      </c>
      <c r="M159" s="19">
        <v>0</v>
      </c>
      <c r="N159" s="15">
        <f>ROUND(E159*M159,2)</f>
        <v>0</v>
      </c>
      <c r="O159" s="20"/>
      <c r="P159" s="20" t="s">
        <v>25</v>
      </c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outlineLevel="1" x14ac:dyDescent="0.25">
      <c r="A160" s="12"/>
      <c r="B160" s="13"/>
      <c r="C160" s="31" t="s">
        <v>230</v>
      </c>
      <c r="D160" s="32"/>
      <c r="E160" s="33"/>
      <c r="F160" s="34"/>
      <c r="G160" s="35"/>
      <c r="H160" s="52"/>
      <c r="I160" s="15"/>
      <c r="J160" s="15"/>
      <c r="K160" s="15"/>
      <c r="L160" s="15"/>
      <c r="M160" s="19"/>
      <c r="N160" s="15"/>
      <c r="O160" s="20"/>
      <c r="P160" s="20" t="s">
        <v>43</v>
      </c>
      <c r="Q160" s="20"/>
      <c r="R160" s="20"/>
      <c r="S160" s="36" t="str">
        <f>C160</f>
        <v>3x výška budovy (11,10 m)</v>
      </c>
      <c r="T160" s="20"/>
      <c r="U160" s="20"/>
      <c r="V160" s="20"/>
      <c r="W160" s="20"/>
      <c r="X160" s="20"/>
      <c r="Y160" s="20"/>
      <c r="Z160" s="20"/>
    </row>
    <row r="161" spans="1:26" x14ac:dyDescent="0.25">
      <c r="A161" s="24" t="s">
        <v>18</v>
      </c>
      <c r="B161" s="25" t="s">
        <v>231</v>
      </c>
      <c r="C161" s="26" t="s">
        <v>232</v>
      </c>
      <c r="D161" s="27"/>
      <c r="E161" s="28"/>
      <c r="F161" s="29"/>
      <c r="G161" s="71">
        <f>SUMIF(P162:P164,"&lt;&gt;NOR",G162:G164)</f>
        <v>0</v>
      </c>
      <c r="H161" s="56"/>
      <c r="I161" s="27"/>
      <c r="J161" s="27">
        <f>SUM(J162:J164)</f>
        <v>0</v>
      </c>
      <c r="K161" s="27"/>
      <c r="L161" s="27">
        <f>SUM(L162:L164)</f>
        <v>0</v>
      </c>
      <c r="M161" s="30"/>
      <c r="N161" s="27">
        <f>SUM(N162:N164)</f>
        <v>86.51</v>
      </c>
      <c r="P161" t="s">
        <v>21</v>
      </c>
    </row>
    <row r="162" spans="1:26" outlineLevel="1" x14ac:dyDescent="0.25">
      <c r="A162" s="12">
        <v>54</v>
      </c>
      <c r="B162" s="13" t="s">
        <v>233</v>
      </c>
      <c r="C162" s="14" t="s">
        <v>234</v>
      </c>
      <c r="D162" s="15" t="s">
        <v>141</v>
      </c>
      <c r="E162" s="16">
        <v>32.28</v>
      </c>
      <c r="F162" s="17">
        <v>0</v>
      </c>
      <c r="G162" s="70">
        <f>ROUND(E162*F162,2)</f>
        <v>0</v>
      </c>
      <c r="H162" s="51"/>
      <c r="I162" s="15">
        <v>0</v>
      </c>
      <c r="J162" s="15">
        <f>ROUND(E162*I162,5)</f>
        <v>0</v>
      </c>
      <c r="K162" s="15">
        <v>0</v>
      </c>
      <c r="L162" s="15">
        <f>ROUND(E162*K162,5)</f>
        <v>0</v>
      </c>
      <c r="M162" s="19">
        <v>2.68</v>
      </c>
      <c r="N162" s="15">
        <f>ROUND(E162*M162,2)</f>
        <v>86.51</v>
      </c>
      <c r="O162" s="20"/>
      <c r="P162" s="20" t="s">
        <v>41</v>
      </c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22.5" outlineLevel="1" x14ac:dyDescent="0.25">
      <c r="A163" s="12">
        <v>55</v>
      </c>
      <c r="B163" s="13" t="s">
        <v>235</v>
      </c>
      <c r="C163" s="14" t="s">
        <v>236</v>
      </c>
      <c r="D163" s="15" t="s">
        <v>141</v>
      </c>
      <c r="E163" s="16">
        <v>32.28</v>
      </c>
      <c r="F163" s="17">
        <v>0</v>
      </c>
      <c r="G163" s="70">
        <f>ROUND(E163*F163,2)</f>
        <v>0</v>
      </c>
      <c r="H163" s="51"/>
      <c r="I163" s="15">
        <v>0</v>
      </c>
      <c r="J163" s="15">
        <f>ROUND(E163*I163,5)</f>
        <v>0</v>
      </c>
      <c r="K163" s="15">
        <v>0</v>
      </c>
      <c r="L163" s="15">
        <f>ROUND(E163*K163,5)</f>
        <v>0</v>
      </c>
      <c r="M163" s="19">
        <v>0</v>
      </c>
      <c r="N163" s="15">
        <f>ROUND(E163*M163,2)</f>
        <v>0</v>
      </c>
      <c r="O163" s="20"/>
      <c r="P163" s="20" t="s">
        <v>25</v>
      </c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outlineLevel="1" x14ac:dyDescent="0.25">
      <c r="A164" s="12"/>
      <c r="B164" s="13"/>
      <c r="C164" s="21" t="s">
        <v>237</v>
      </c>
      <c r="D164" s="22"/>
      <c r="E164" s="23">
        <v>32.28</v>
      </c>
      <c r="F164" s="18"/>
      <c r="G164" s="70"/>
      <c r="H164" s="51"/>
      <c r="I164" s="15"/>
      <c r="J164" s="15"/>
      <c r="K164" s="15"/>
      <c r="L164" s="15"/>
      <c r="M164" s="19"/>
      <c r="N164" s="15"/>
      <c r="O164" s="20"/>
      <c r="P164" s="20" t="s">
        <v>27</v>
      </c>
      <c r="Q164" s="20">
        <v>0</v>
      </c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x14ac:dyDescent="0.25">
      <c r="A165" s="24" t="s">
        <v>18</v>
      </c>
      <c r="B165" s="25" t="s">
        <v>238</v>
      </c>
      <c r="C165" s="26" t="s">
        <v>239</v>
      </c>
      <c r="D165" s="27"/>
      <c r="E165" s="28"/>
      <c r="F165" s="29"/>
      <c r="G165" s="71">
        <f>SUMIF(P166:P196,"&lt;&gt;NOR",G166:G196)</f>
        <v>0</v>
      </c>
      <c r="H165" s="56"/>
      <c r="I165" s="27"/>
      <c r="J165" s="27">
        <f>SUM(J166:J196)</f>
        <v>0</v>
      </c>
      <c r="K165" s="27"/>
      <c r="L165" s="27">
        <f>SUM(L166:L196)</f>
        <v>0</v>
      </c>
      <c r="M165" s="30"/>
      <c r="N165" s="27">
        <f>SUM(N166:N196)</f>
        <v>0</v>
      </c>
      <c r="P165" t="s">
        <v>21</v>
      </c>
    </row>
    <row r="166" spans="1:26" ht="25.5" customHeight="1" outlineLevel="1" x14ac:dyDescent="0.25">
      <c r="A166" s="12">
        <v>56</v>
      </c>
      <c r="B166" s="13" t="s">
        <v>240</v>
      </c>
      <c r="C166" s="14" t="s">
        <v>241</v>
      </c>
      <c r="D166" s="15" t="s">
        <v>227</v>
      </c>
      <c r="E166" s="16">
        <v>1</v>
      </c>
      <c r="F166" s="17">
        <v>0</v>
      </c>
      <c r="G166" s="70">
        <f>ROUND(E166*F166,2)</f>
        <v>0</v>
      </c>
      <c r="H166" s="51"/>
      <c r="I166" s="15">
        <v>0</v>
      </c>
      <c r="J166" s="15">
        <f>ROUND(E166*I166,5)</f>
        <v>0</v>
      </c>
      <c r="K166" s="15">
        <v>0</v>
      </c>
      <c r="L166" s="15">
        <f>ROUND(E166*K166,5)</f>
        <v>0</v>
      </c>
      <c r="M166" s="19">
        <v>0</v>
      </c>
      <c r="N166" s="15">
        <f>ROUND(E166*M166,2)</f>
        <v>0</v>
      </c>
      <c r="O166" s="20"/>
      <c r="P166" s="20" t="s">
        <v>25</v>
      </c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22.5" outlineLevel="1" x14ac:dyDescent="0.25">
      <c r="A167" s="12">
        <v>57</v>
      </c>
      <c r="B167" s="13" t="s">
        <v>242</v>
      </c>
      <c r="C167" s="14" t="s">
        <v>243</v>
      </c>
      <c r="D167" s="15" t="s">
        <v>108</v>
      </c>
      <c r="E167" s="16">
        <v>2</v>
      </c>
      <c r="F167" s="17">
        <v>0</v>
      </c>
      <c r="G167" s="70">
        <f>ROUND(E167*F167,2)</f>
        <v>0</v>
      </c>
      <c r="H167" s="51"/>
      <c r="I167" s="15">
        <v>0</v>
      </c>
      <c r="J167" s="15">
        <f>ROUND(E167*I167,5)</f>
        <v>0</v>
      </c>
      <c r="K167" s="15">
        <v>0</v>
      </c>
      <c r="L167" s="15">
        <f>ROUND(E167*K167,5)</f>
        <v>0</v>
      </c>
      <c r="M167" s="19">
        <v>0</v>
      </c>
      <c r="N167" s="15">
        <f>ROUND(E167*M167,2)</f>
        <v>0</v>
      </c>
      <c r="O167" s="20"/>
      <c r="P167" s="20" t="s">
        <v>25</v>
      </c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24" customHeight="1" outlineLevel="1" x14ac:dyDescent="0.25">
      <c r="A168" s="12"/>
      <c r="B168" s="13"/>
      <c r="C168" s="31" t="s">
        <v>293</v>
      </c>
      <c r="D168" s="32"/>
      <c r="E168" s="33"/>
      <c r="F168" s="34"/>
      <c r="G168" s="35"/>
      <c r="H168" s="52"/>
      <c r="I168" s="15"/>
      <c r="J168" s="15"/>
      <c r="K168" s="15"/>
      <c r="L168" s="15"/>
      <c r="M168" s="19"/>
      <c r="N168" s="15"/>
      <c r="O168" s="20"/>
      <c r="P168" s="20" t="s">
        <v>43</v>
      </c>
      <c r="Q168" s="20"/>
      <c r="R168" s="20"/>
      <c r="S168" s="36" t="str">
        <f>C168</f>
        <v>výměna nosných konzol za delší (z důvodu předsazení nového líce fasády o 18 cm), případné potřebné prodloužení potrubí (Cu) a ele. přívodu, doplnění chladící kapaliny, apod.</v>
      </c>
      <c r="T168" s="20"/>
      <c r="U168" s="20"/>
      <c r="V168" s="20"/>
      <c r="W168" s="20"/>
      <c r="X168" s="20"/>
      <c r="Y168" s="20"/>
      <c r="Z168" s="20"/>
    </row>
    <row r="169" spans="1:26" outlineLevel="1" x14ac:dyDescent="0.25">
      <c r="A169" s="12"/>
      <c r="B169" s="13"/>
      <c r="C169" s="31" t="s">
        <v>244</v>
      </c>
      <c r="D169" s="32"/>
      <c r="E169" s="33"/>
      <c r="F169" s="34"/>
      <c r="G169" s="35"/>
      <c r="H169" s="52"/>
      <c r="I169" s="15"/>
      <c r="J169" s="15"/>
      <c r="K169" s="15"/>
      <c r="L169" s="15"/>
      <c r="M169" s="19"/>
      <c r="N169" s="15"/>
      <c r="O169" s="20"/>
      <c r="P169" s="20" t="s">
        <v>43</v>
      </c>
      <c r="Q169" s="20"/>
      <c r="R169" s="20"/>
      <c r="S169" s="36" t="str">
        <f>C169</f>
        <v>viz. prohlídka stávajícího stavu</v>
      </c>
      <c r="T169" s="20"/>
      <c r="U169" s="20"/>
      <c r="V169" s="20"/>
      <c r="W169" s="20"/>
      <c r="X169" s="20"/>
      <c r="Y169" s="20"/>
      <c r="Z169" s="20"/>
    </row>
    <row r="170" spans="1:26" ht="34.5" customHeight="1" outlineLevel="1" x14ac:dyDescent="0.25">
      <c r="A170" s="12">
        <v>58</v>
      </c>
      <c r="B170" s="13" t="s">
        <v>245</v>
      </c>
      <c r="C170" s="14" t="s">
        <v>290</v>
      </c>
      <c r="D170" s="15" t="s">
        <v>227</v>
      </c>
      <c r="E170" s="16">
        <v>1</v>
      </c>
      <c r="F170" s="17">
        <v>0</v>
      </c>
      <c r="G170" s="70">
        <f>ROUND(E170*F170,2)</f>
        <v>0</v>
      </c>
      <c r="H170" s="51"/>
      <c r="I170" s="15">
        <v>0</v>
      </c>
      <c r="J170" s="15">
        <f>ROUND(E170*I170,5)</f>
        <v>0</v>
      </c>
      <c r="K170" s="15">
        <v>0</v>
      </c>
      <c r="L170" s="15">
        <f>ROUND(E170*K170,5)</f>
        <v>0</v>
      </c>
      <c r="M170" s="19">
        <v>0</v>
      </c>
      <c r="N170" s="15">
        <f>ROUND(E170*M170,2)</f>
        <v>0</v>
      </c>
      <c r="O170" s="20"/>
      <c r="P170" s="20" t="s">
        <v>25</v>
      </c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outlineLevel="1" x14ac:dyDescent="0.25">
      <c r="A171" s="12"/>
      <c r="B171" s="13"/>
      <c r="C171" s="31" t="s">
        <v>291</v>
      </c>
      <c r="D171" s="32"/>
      <c r="E171" s="33"/>
      <c r="F171" s="34"/>
      <c r="G171" s="35"/>
      <c r="H171" s="52"/>
      <c r="I171" s="15"/>
      <c r="J171" s="15"/>
      <c r="K171" s="15"/>
      <c r="L171" s="15"/>
      <c r="M171" s="19"/>
      <c r="N171" s="15"/>
      <c r="O171" s="20"/>
      <c r="P171" s="20" t="s">
        <v>43</v>
      </c>
      <c r="Q171" s="20"/>
      <c r="R171" s="20"/>
      <c r="S171" s="36" t="str">
        <f>C171</f>
        <v>včetně případného prodloužení kabeláže na nový líc fasády, apod. (tl. tep. izolace: 18 cm)</v>
      </c>
      <c r="T171" s="20"/>
      <c r="U171" s="20"/>
      <c r="V171" s="20"/>
      <c r="W171" s="20"/>
      <c r="X171" s="20"/>
      <c r="Y171" s="20"/>
      <c r="Z171" s="20"/>
    </row>
    <row r="172" spans="1:26" ht="22.5" outlineLevel="1" x14ac:dyDescent="0.25">
      <c r="A172" s="12">
        <v>59</v>
      </c>
      <c r="B172" s="13" t="s">
        <v>246</v>
      </c>
      <c r="C172" s="14" t="s">
        <v>247</v>
      </c>
      <c r="D172" s="15" t="s">
        <v>227</v>
      </c>
      <c r="E172" s="16">
        <v>1</v>
      </c>
      <c r="F172" s="17">
        <v>0</v>
      </c>
      <c r="G172" s="70">
        <f>ROUND(E172*F172,2)</f>
        <v>0</v>
      </c>
      <c r="H172" s="51"/>
      <c r="I172" s="15">
        <v>0</v>
      </c>
      <c r="J172" s="15">
        <f>ROUND(E172*I172,5)</f>
        <v>0</v>
      </c>
      <c r="K172" s="15">
        <v>0</v>
      </c>
      <c r="L172" s="15">
        <f>ROUND(E172*K172,5)</f>
        <v>0</v>
      </c>
      <c r="M172" s="19">
        <v>0</v>
      </c>
      <c r="N172" s="15">
        <f>ROUND(E172*M172,2)</f>
        <v>0</v>
      </c>
      <c r="O172" s="20"/>
      <c r="P172" s="20" t="s">
        <v>25</v>
      </c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22.5" outlineLevel="1" x14ac:dyDescent="0.25">
      <c r="A173" s="12">
        <v>60</v>
      </c>
      <c r="B173" s="13" t="s">
        <v>248</v>
      </c>
      <c r="C173" s="14" t="s">
        <v>249</v>
      </c>
      <c r="D173" s="15" t="s">
        <v>227</v>
      </c>
      <c r="E173" s="16">
        <v>1</v>
      </c>
      <c r="F173" s="17">
        <v>0</v>
      </c>
      <c r="G173" s="70">
        <f>ROUND(E173*F173,2)</f>
        <v>0</v>
      </c>
      <c r="H173" s="51"/>
      <c r="I173" s="15">
        <v>0</v>
      </c>
      <c r="J173" s="15">
        <f>ROUND(E173*I173,5)</f>
        <v>0</v>
      </c>
      <c r="K173" s="15">
        <v>0</v>
      </c>
      <c r="L173" s="15">
        <f>ROUND(E173*K173,5)</f>
        <v>0</v>
      </c>
      <c r="M173" s="19">
        <v>0</v>
      </c>
      <c r="N173" s="15">
        <f>ROUND(E173*M173,2)</f>
        <v>0</v>
      </c>
      <c r="O173" s="20"/>
      <c r="P173" s="20" t="s">
        <v>25</v>
      </c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22.5" outlineLevel="1" x14ac:dyDescent="0.25">
      <c r="A174" s="12">
        <v>61</v>
      </c>
      <c r="B174" s="13" t="s">
        <v>250</v>
      </c>
      <c r="C174" s="14" t="s">
        <v>251</v>
      </c>
      <c r="D174" s="15" t="s">
        <v>216</v>
      </c>
      <c r="E174" s="16">
        <v>1</v>
      </c>
      <c r="F174" s="17">
        <v>0</v>
      </c>
      <c r="G174" s="70">
        <f>ROUND(E174*F174,2)</f>
        <v>0</v>
      </c>
      <c r="H174" s="51"/>
      <c r="I174" s="15">
        <v>0</v>
      </c>
      <c r="J174" s="15">
        <f>ROUND(E174*I174,5)</f>
        <v>0</v>
      </c>
      <c r="K174" s="15">
        <v>0</v>
      </c>
      <c r="L174" s="15">
        <f>ROUND(E174*K174,5)</f>
        <v>0</v>
      </c>
      <c r="M174" s="19">
        <v>0</v>
      </c>
      <c r="N174" s="15">
        <f>ROUND(E174*M174,2)</f>
        <v>0</v>
      </c>
      <c r="O174" s="20"/>
      <c r="P174" s="20" t="s">
        <v>25</v>
      </c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outlineLevel="1" x14ac:dyDescent="0.25">
      <c r="A175" s="12"/>
      <c r="B175" s="13"/>
      <c r="C175" s="31" t="s">
        <v>252</v>
      </c>
      <c r="D175" s="32"/>
      <c r="E175" s="33"/>
      <c r="F175" s="34"/>
      <c r="G175" s="35"/>
      <c r="H175" s="52"/>
      <c r="I175" s="15"/>
      <c r="J175" s="15"/>
      <c r="K175" s="15"/>
      <c r="L175" s="15"/>
      <c r="M175" s="19"/>
      <c r="N175" s="15"/>
      <c r="O175" s="20"/>
      <c r="P175" s="20" t="s">
        <v>43</v>
      </c>
      <c r="Q175" s="20"/>
      <c r="R175" s="20"/>
      <c r="S175" s="36" t="str">
        <f>C175</f>
        <v>plastové dveře (sestava) s dekorem dřeva s bezpečnostním prosklením</v>
      </c>
      <c r="T175" s="20"/>
      <c r="U175" s="20"/>
      <c r="V175" s="20"/>
      <c r="W175" s="20"/>
      <c r="X175" s="20"/>
      <c r="Y175" s="20"/>
      <c r="Z175" s="20"/>
    </row>
    <row r="176" spans="1:26" outlineLevel="1" x14ac:dyDescent="0.25">
      <c r="A176" s="12"/>
      <c r="B176" s="13"/>
      <c r="C176" s="31" t="s">
        <v>253</v>
      </c>
      <c r="D176" s="32"/>
      <c r="E176" s="33"/>
      <c r="F176" s="34"/>
      <c r="G176" s="35"/>
      <c r="H176" s="52"/>
      <c r="I176" s="15"/>
      <c r="J176" s="15"/>
      <c r="K176" s="15"/>
      <c r="L176" s="15"/>
      <c r="M176" s="19"/>
      <c r="N176" s="15"/>
      <c r="O176" s="20"/>
      <c r="P176" s="20" t="s">
        <v>43</v>
      </c>
      <c r="Q176" s="20"/>
      <c r="R176" s="20"/>
      <c r="S176" s="36" t="str">
        <f>C176</f>
        <v>1.350 x 2.000 mm</v>
      </c>
      <c r="T176" s="20"/>
      <c r="U176" s="20"/>
      <c r="V176" s="20"/>
      <c r="W176" s="20"/>
      <c r="X176" s="20"/>
      <c r="Y176" s="20"/>
      <c r="Z176" s="20"/>
    </row>
    <row r="177" spans="1:26" ht="22.5" outlineLevel="1" x14ac:dyDescent="0.25">
      <c r="A177" s="12">
        <v>62</v>
      </c>
      <c r="B177" s="13" t="s">
        <v>254</v>
      </c>
      <c r="C177" s="14" t="s">
        <v>255</v>
      </c>
      <c r="D177" s="15" t="s">
        <v>216</v>
      </c>
      <c r="E177" s="16">
        <v>1</v>
      </c>
      <c r="F177" s="17">
        <v>0</v>
      </c>
      <c r="G177" s="70">
        <f>ROUND(E177*F177,2)</f>
        <v>0</v>
      </c>
      <c r="H177" s="51"/>
      <c r="I177" s="15">
        <v>0</v>
      </c>
      <c r="J177" s="15">
        <f>ROUND(E177*I177,5)</f>
        <v>0</v>
      </c>
      <c r="K177" s="15">
        <v>0</v>
      </c>
      <c r="L177" s="15">
        <f>ROUND(E177*K177,5)</f>
        <v>0</v>
      </c>
      <c r="M177" s="19">
        <v>0</v>
      </c>
      <c r="N177" s="15">
        <f>ROUND(E177*M177,2)</f>
        <v>0</v>
      </c>
      <c r="O177" s="20"/>
      <c r="P177" s="20" t="s">
        <v>25</v>
      </c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outlineLevel="1" x14ac:dyDescent="0.25">
      <c r="A178" s="12"/>
      <c r="B178" s="13"/>
      <c r="C178" s="31" t="s">
        <v>252</v>
      </c>
      <c r="D178" s="32"/>
      <c r="E178" s="33"/>
      <c r="F178" s="34"/>
      <c r="G178" s="35"/>
      <c r="H178" s="52"/>
      <c r="I178" s="15"/>
      <c r="J178" s="15"/>
      <c r="K178" s="15"/>
      <c r="L178" s="15"/>
      <c r="M178" s="19"/>
      <c r="N178" s="15"/>
      <c r="O178" s="20"/>
      <c r="P178" s="20" t="s">
        <v>43</v>
      </c>
      <c r="Q178" s="20"/>
      <c r="R178" s="20"/>
      <c r="S178" s="36" t="str">
        <f>C178</f>
        <v>plastové dveře (sestava) s dekorem dřeva s bezpečnostním prosklením</v>
      </c>
      <c r="T178" s="20"/>
      <c r="U178" s="20"/>
      <c r="V178" s="20"/>
      <c r="W178" s="20"/>
      <c r="X178" s="20"/>
      <c r="Y178" s="20"/>
      <c r="Z178" s="20"/>
    </row>
    <row r="179" spans="1:26" outlineLevel="1" x14ac:dyDescent="0.25">
      <c r="A179" s="12"/>
      <c r="B179" s="13"/>
      <c r="C179" s="31" t="s">
        <v>256</v>
      </c>
      <c r="D179" s="32"/>
      <c r="E179" s="33"/>
      <c r="F179" s="34"/>
      <c r="G179" s="35"/>
      <c r="H179" s="52"/>
      <c r="I179" s="15"/>
      <c r="J179" s="15"/>
      <c r="K179" s="15"/>
      <c r="L179" s="15"/>
      <c r="M179" s="19"/>
      <c r="N179" s="15"/>
      <c r="O179" s="20"/>
      <c r="P179" s="20" t="s">
        <v>43</v>
      </c>
      <c r="Q179" s="20"/>
      <c r="R179" s="20"/>
      <c r="S179" s="36" t="str">
        <f>C179</f>
        <v>900 x 2.860 mm</v>
      </c>
      <c r="T179" s="20"/>
      <c r="U179" s="20"/>
      <c r="V179" s="20"/>
      <c r="W179" s="20"/>
      <c r="X179" s="20"/>
      <c r="Y179" s="20"/>
      <c r="Z179" s="20"/>
    </row>
    <row r="180" spans="1:26" ht="22.5" outlineLevel="1" x14ac:dyDescent="0.25">
      <c r="A180" s="12">
        <v>63</v>
      </c>
      <c r="B180" s="13" t="s">
        <v>257</v>
      </c>
      <c r="C180" s="14" t="s">
        <v>258</v>
      </c>
      <c r="D180" s="15" t="s">
        <v>216</v>
      </c>
      <c r="E180" s="16">
        <v>2</v>
      </c>
      <c r="F180" s="17">
        <v>0</v>
      </c>
      <c r="G180" s="70">
        <f>ROUND(E180*F180,2)</f>
        <v>0</v>
      </c>
      <c r="H180" s="51"/>
      <c r="I180" s="15">
        <v>0</v>
      </c>
      <c r="J180" s="15">
        <f>ROUND(E180*I180,5)</f>
        <v>0</v>
      </c>
      <c r="K180" s="15">
        <v>0</v>
      </c>
      <c r="L180" s="15">
        <f>ROUND(E180*K180,5)</f>
        <v>0</v>
      </c>
      <c r="M180" s="19">
        <v>0</v>
      </c>
      <c r="N180" s="15">
        <f>ROUND(E180*M180,2)</f>
        <v>0</v>
      </c>
      <c r="O180" s="20"/>
      <c r="P180" s="20" t="s">
        <v>25</v>
      </c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outlineLevel="1" x14ac:dyDescent="0.25">
      <c r="A181" s="12"/>
      <c r="B181" s="13"/>
      <c r="C181" s="31" t="s">
        <v>252</v>
      </c>
      <c r="D181" s="32"/>
      <c r="E181" s="33"/>
      <c r="F181" s="34"/>
      <c r="G181" s="35"/>
      <c r="H181" s="52"/>
      <c r="I181" s="15"/>
      <c r="J181" s="15"/>
      <c r="K181" s="15"/>
      <c r="L181" s="15"/>
      <c r="M181" s="19"/>
      <c r="N181" s="15"/>
      <c r="O181" s="20"/>
      <c r="P181" s="20" t="s">
        <v>43</v>
      </c>
      <c r="Q181" s="20"/>
      <c r="R181" s="20"/>
      <c r="S181" s="36" t="str">
        <f>C181</f>
        <v>plastové dveře (sestava) s dekorem dřeva s bezpečnostním prosklením</v>
      </c>
      <c r="T181" s="20"/>
      <c r="U181" s="20"/>
      <c r="V181" s="20"/>
      <c r="W181" s="20"/>
      <c r="X181" s="20"/>
      <c r="Y181" s="20"/>
      <c r="Z181" s="20"/>
    </row>
    <row r="182" spans="1:26" outlineLevel="1" x14ac:dyDescent="0.25">
      <c r="A182" s="12"/>
      <c r="B182" s="13"/>
      <c r="C182" s="31" t="s">
        <v>259</v>
      </c>
      <c r="D182" s="32"/>
      <c r="E182" s="33"/>
      <c r="F182" s="34"/>
      <c r="G182" s="35"/>
      <c r="H182" s="52"/>
      <c r="I182" s="15"/>
      <c r="J182" s="15"/>
      <c r="K182" s="15"/>
      <c r="L182" s="15"/>
      <c r="M182" s="19"/>
      <c r="N182" s="15"/>
      <c r="O182" s="20"/>
      <c r="P182" s="20" t="s">
        <v>43</v>
      </c>
      <c r="Q182" s="20"/>
      <c r="R182" s="20"/>
      <c r="S182" s="36" t="str">
        <f>C182</f>
        <v>elektrozámky včetně přípravy</v>
      </c>
      <c r="T182" s="20"/>
      <c r="U182" s="20"/>
      <c r="V182" s="20"/>
      <c r="W182" s="20"/>
      <c r="X182" s="20"/>
      <c r="Y182" s="20"/>
      <c r="Z182" s="20"/>
    </row>
    <row r="183" spans="1:26" outlineLevel="1" x14ac:dyDescent="0.25">
      <c r="A183" s="12"/>
      <c r="B183" s="13"/>
      <c r="C183" s="31" t="s">
        <v>260</v>
      </c>
      <c r="D183" s="32"/>
      <c r="E183" s="33"/>
      <c r="F183" s="34"/>
      <c r="G183" s="35"/>
      <c r="H183" s="52"/>
      <c r="I183" s="15"/>
      <c r="J183" s="15"/>
      <c r="K183" s="15"/>
      <c r="L183" s="15"/>
      <c r="M183" s="19"/>
      <c r="N183" s="15"/>
      <c r="O183" s="20"/>
      <c r="P183" s="20" t="s">
        <v>43</v>
      </c>
      <c r="Q183" s="20"/>
      <c r="R183" s="20"/>
      <c r="S183" s="36" t="str">
        <f>C183</f>
        <v>2.350 x 2.600 mm</v>
      </c>
      <c r="T183" s="20"/>
      <c r="U183" s="20"/>
      <c r="V183" s="20"/>
      <c r="W183" s="20"/>
      <c r="X183" s="20"/>
      <c r="Y183" s="20"/>
      <c r="Z183" s="20"/>
    </row>
    <row r="184" spans="1:26" outlineLevel="1" x14ac:dyDescent="0.25">
      <c r="A184" s="12">
        <v>64</v>
      </c>
      <c r="B184" s="13" t="s">
        <v>261</v>
      </c>
      <c r="C184" s="14" t="s">
        <v>262</v>
      </c>
      <c r="D184" s="15" t="s">
        <v>216</v>
      </c>
      <c r="E184" s="16">
        <v>1</v>
      </c>
      <c r="F184" s="17">
        <v>0</v>
      </c>
      <c r="G184" s="70">
        <f t="shared" ref="G184:G192" si="0">ROUND(E184*F184,2)</f>
        <v>0</v>
      </c>
      <c r="H184" s="51"/>
      <c r="I184" s="15">
        <v>0</v>
      </c>
      <c r="J184" s="15">
        <f>ROUND(E184*I184,5)</f>
        <v>0</v>
      </c>
      <c r="K184" s="15">
        <v>0</v>
      </c>
      <c r="L184" s="15">
        <f>ROUND(E184*K184,5)</f>
        <v>0</v>
      </c>
      <c r="M184" s="19">
        <v>0</v>
      </c>
      <c r="N184" s="15">
        <f>ROUND(E184*M184,2)</f>
        <v>0</v>
      </c>
      <c r="O184" s="20"/>
      <c r="P184" s="20" t="s">
        <v>25</v>
      </c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outlineLevel="1" x14ac:dyDescent="0.25">
      <c r="A185" s="12">
        <v>65</v>
      </c>
      <c r="B185" s="13" t="s">
        <v>263</v>
      </c>
      <c r="C185" s="14" t="s">
        <v>264</v>
      </c>
      <c r="D185" s="15" t="s">
        <v>227</v>
      </c>
      <c r="E185" s="16">
        <v>1</v>
      </c>
      <c r="F185" s="17">
        <v>0</v>
      </c>
      <c r="G185" s="70">
        <f t="shared" si="0"/>
        <v>0</v>
      </c>
      <c r="H185" s="51"/>
      <c r="I185" s="15">
        <v>0</v>
      </c>
      <c r="J185" s="15">
        <f>ROUND(E185*I185,5)</f>
        <v>0</v>
      </c>
      <c r="K185" s="15">
        <v>0</v>
      </c>
      <c r="L185" s="15">
        <f>ROUND(E185*K185,5)</f>
        <v>0</v>
      </c>
      <c r="M185" s="19">
        <v>0</v>
      </c>
      <c r="N185" s="15">
        <f>ROUND(E185*M185,2)</f>
        <v>0</v>
      </c>
      <c r="O185" s="20"/>
      <c r="P185" s="20" t="s">
        <v>25</v>
      </c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22.5" outlineLevel="1" x14ac:dyDescent="0.25">
      <c r="A186" s="12">
        <v>66</v>
      </c>
      <c r="B186" s="13" t="s">
        <v>265</v>
      </c>
      <c r="C186" s="14" t="s">
        <v>266</v>
      </c>
      <c r="D186" s="15" t="s">
        <v>216</v>
      </c>
      <c r="E186" s="16">
        <v>2</v>
      </c>
      <c r="F186" s="17">
        <v>0</v>
      </c>
      <c r="G186" s="70">
        <f t="shared" si="0"/>
        <v>0</v>
      </c>
      <c r="H186" s="51"/>
      <c r="I186" s="15">
        <v>0</v>
      </c>
      <c r="J186" s="15">
        <f>ROUND(E186*I186,5)</f>
        <v>0</v>
      </c>
      <c r="K186" s="15">
        <v>0</v>
      </c>
      <c r="L186" s="15">
        <f>ROUND(E186*K186,5)</f>
        <v>0</v>
      </c>
      <c r="M186" s="19">
        <v>0</v>
      </c>
      <c r="N186" s="15">
        <f>ROUND(E186*M186,2)</f>
        <v>0</v>
      </c>
      <c r="O186" s="20"/>
      <c r="P186" s="20" t="s">
        <v>25</v>
      </c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22.5" outlineLevel="1" x14ac:dyDescent="0.25">
      <c r="A187" s="12">
        <v>67</v>
      </c>
      <c r="B187" s="13" t="s">
        <v>267</v>
      </c>
      <c r="C187" s="14" t="s">
        <v>268</v>
      </c>
      <c r="D187" s="15" t="s">
        <v>216</v>
      </c>
      <c r="E187" s="16">
        <v>2</v>
      </c>
      <c r="F187" s="17">
        <v>0</v>
      </c>
      <c r="G187" s="70">
        <f t="shared" si="0"/>
        <v>0</v>
      </c>
      <c r="H187" s="51"/>
      <c r="I187" s="15">
        <v>0</v>
      </c>
      <c r="J187" s="15">
        <f>ROUND(E187*I187,5)</f>
        <v>0</v>
      </c>
      <c r="K187" s="15">
        <v>0</v>
      </c>
      <c r="L187" s="15">
        <f>ROUND(E187*K187,5)</f>
        <v>0</v>
      </c>
      <c r="M187" s="19">
        <v>0</v>
      </c>
      <c r="N187" s="15">
        <f>ROUND(E187*M187,2)</f>
        <v>0</v>
      </c>
      <c r="O187" s="20"/>
      <c r="P187" s="20" t="s">
        <v>25</v>
      </c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22.5" outlineLevel="1" x14ac:dyDescent="0.25">
      <c r="A188" s="12">
        <v>68</v>
      </c>
      <c r="B188" s="13" t="s">
        <v>269</v>
      </c>
      <c r="C188" s="14" t="s">
        <v>270</v>
      </c>
      <c r="D188" s="15" t="s">
        <v>216</v>
      </c>
      <c r="E188" s="16">
        <v>2</v>
      </c>
      <c r="F188" s="17">
        <v>0</v>
      </c>
      <c r="G188" s="70">
        <f t="shared" si="0"/>
        <v>0</v>
      </c>
      <c r="H188" s="51"/>
      <c r="I188" s="15">
        <v>0</v>
      </c>
      <c r="J188" s="15">
        <f>ROUND(E188*I188,5)</f>
        <v>0</v>
      </c>
      <c r="K188" s="15">
        <v>0</v>
      </c>
      <c r="L188" s="15">
        <f>ROUND(E188*K188,5)</f>
        <v>0</v>
      </c>
      <c r="M188" s="19">
        <v>0</v>
      </c>
      <c r="N188" s="15">
        <f>ROUND(E188*M188,2)</f>
        <v>0</v>
      </c>
      <c r="O188" s="20"/>
      <c r="P188" s="20" t="s">
        <v>25</v>
      </c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outlineLevel="1" x14ac:dyDescent="0.25">
      <c r="A189" s="12">
        <v>69</v>
      </c>
      <c r="B189" s="13" t="s">
        <v>271</v>
      </c>
      <c r="C189" s="14" t="s">
        <v>272</v>
      </c>
      <c r="D189" s="15" t="s">
        <v>216</v>
      </c>
      <c r="E189" s="16">
        <v>1</v>
      </c>
      <c r="F189" s="17">
        <v>0</v>
      </c>
      <c r="G189" s="70">
        <f t="shared" si="0"/>
        <v>0</v>
      </c>
      <c r="H189" s="51"/>
      <c r="I189" s="15">
        <v>0</v>
      </c>
      <c r="J189" s="15">
        <f>ROUND(E189*I189,5)</f>
        <v>0</v>
      </c>
      <c r="K189" s="15">
        <v>0</v>
      </c>
      <c r="L189" s="15">
        <f>ROUND(E189*K189,5)</f>
        <v>0</v>
      </c>
      <c r="M189" s="19">
        <v>0</v>
      </c>
      <c r="N189" s="15">
        <f>ROUND(E189*M189,2)</f>
        <v>0</v>
      </c>
      <c r="O189" s="20"/>
      <c r="P189" s="20" t="s">
        <v>25</v>
      </c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outlineLevel="1" x14ac:dyDescent="0.25">
      <c r="A190" s="12">
        <v>70</v>
      </c>
      <c r="B190" s="13" t="s">
        <v>273</v>
      </c>
      <c r="C190" s="14" t="s">
        <v>274</v>
      </c>
      <c r="D190" s="15" t="s">
        <v>216</v>
      </c>
      <c r="E190" s="16">
        <v>2</v>
      </c>
      <c r="F190" s="17">
        <v>0</v>
      </c>
      <c r="G190" s="70">
        <f t="shared" si="0"/>
        <v>0</v>
      </c>
      <c r="H190" s="51"/>
      <c r="I190" s="15">
        <v>0</v>
      </c>
      <c r="J190" s="15">
        <f>ROUND(E190*I190,5)</f>
        <v>0</v>
      </c>
      <c r="K190" s="15">
        <v>0</v>
      </c>
      <c r="L190" s="15">
        <f>ROUND(E190*K190,5)</f>
        <v>0</v>
      </c>
      <c r="M190" s="19">
        <v>0</v>
      </c>
      <c r="N190" s="15">
        <f>ROUND(E190*M190,2)</f>
        <v>0</v>
      </c>
      <c r="O190" s="20"/>
      <c r="P190" s="20" t="s">
        <v>25</v>
      </c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outlineLevel="1" x14ac:dyDescent="0.25">
      <c r="A191" s="12">
        <v>71</v>
      </c>
      <c r="B191" s="13" t="s">
        <v>275</v>
      </c>
      <c r="C191" s="14" t="s">
        <v>276</v>
      </c>
      <c r="D191" s="15" t="s">
        <v>227</v>
      </c>
      <c r="E191" s="16">
        <v>1</v>
      </c>
      <c r="F191" s="17">
        <v>0</v>
      </c>
      <c r="G191" s="70">
        <f t="shared" si="0"/>
        <v>0</v>
      </c>
      <c r="H191" s="51"/>
      <c r="I191" s="15">
        <v>0</v>
      </c>
      <c r="J191" s="15">
        <f>ROUND(E191*I191,5)</f>
        <v>0</v>
      </c>
      <c r="K191" s="15">
        <v>0</v>
      </c>
      <c r="L191" s="15">
        <f>ROUND(E191*K191,5)</f>
        <v>0</v>
      </c>
      <c r="M191" s="19">
        <v>0</v>
      </c>
      <c r="N191" s="15">
        <f>ROUND(E191*M191,2)</f>
        <v>0</v>
      </c>
      <c r="O191" s="20"/>
      <c r="P191" s="20" t="s">
        <v>25</v>
      </c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22.5" outlineLevel="1" x14ac:dyDescent="0.25">
      <c r="A192" s="12">
        <v>72</v>
      </c>
      <c r="B192" s="13" t="s">
        <v>277</v>
      </c>
      <c r="C192" s="14" t="s">
        <v>278</v>
      </c>
      <c r="D192" s="15" t="s">
        <v>227</v>
      </c>
      <c r="E192" s="16">
        <v>1</v>
      </c>
      <c r="F192" s="17">
        <v>0</v>
      </c>
      <c r="G192" s="70">
        <f t="shared" si="0"/>
        <v>0</v>
      </c>
      <c r="H192" s="51"/>
      <c r="I192" s="15">
        <v>0</v>
      </c>
      <c r="J192" s="15">
        <f>ROUND(E192*I192,5)</f>
        <v>0</v>
      </c>
      <c r="K192" s="15">
        <v>0</v>
      </c>
      <c r="L192" s="15">
        <f>ROUND(E192*K192,5)</f>
        <v>0</v>
      </c>
      <c r="M192" s="19">
        <v>0</v>
      </c>
      <c r="N192" s="15">
        <f>ROUND(E192*M192,2)</f>
        <v>0</v>
      </c>
      <c r="O192" s="20"/>
      <c r="P192" s="20" t="s">
        <v>25</v>
      </c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outlineLevel="1" x14ac:dyDescent="0.25">
      <c r="A193" s="12"/>
      <c r="B193" s="13"/>
      <c r="C193" s="31" t="s">
        <v>279</v>
      </c>
      <c r="D193" s="32"/>
      <c r="E193" s="33"/>
      <c r="F193" s="34"/>
      <c r="G193" s="35"/>
      <c r="H193" s="52"/>
      <c r="I193" s="15"/>
      <c r="J193" s="15"/>
      <c r="K193" s="15"/>
      <c r="L193" s="15"/>
      <c r="M193" s="19"/>
      <c r="N193" s="15"/>
      <c r="O193" s="20"/>
      <c r="P193" s="20" t="s">
        <v>43</v>
      </c>
      <c r="Q193" s="20"/>
      <c r="R193" s="20"/>
      <c r="S193" s="36" t="str">
        <f>C193</f>
        <v>konstrukce z profilů JAKL včetně nátěrů - včetně výrobní dokumentace</v>
      </c>
      <c r="T193" s="20"/>
      <c r="U193" s="20"/>
      <c r="V193" s="20"/>
      <c r="W193" s="20"/>
      <c r="X193" s="20"/>
      <c r="Y193" s="20"/>
      <c r="Z193" s="20"/>
    </row>
    <row r="194" spans="1:26" ht="22.5" outlineLevel="1" x14ac:dyDescent="0.25">
      <c r="A194" s="12">
        <v>73</v>
      </c>
      <c r="B194" s="13" t="s">
        <v>280</v>
      </c>
      <c r="C194" s="14" t="s">
        <v>281</v>
      </c>
      <c r="D194" s="15" t="s">
        <v>227</v>
      </c>
      <c r="E194" s="16">
        <v>1</v>
      </c>
      <c r="F194" s="17">
        <v>0</v>
      </c>
      <c r="G194" s="70">
        <f>ROUND(E194*F194,2)</f>
        <v>0</v>
      </c>
      <c r="H194" s="51"/>
      <c r="I194" s="15">
        <v>0</v>
      </c>
      <c r="J194" s="15">
        <f>ROUND(E194*I194,5)</f>
        <v>0</v>
      </c>
      <c r="K194" s="15">
        <v>0</v>
      </c>
      <c r="L194" s="15">
        <f>ROUND(E194*K194,5)</f>
        <v>0</v>
      </c>
      <c r="M194" s="19">
        <v>0</v>
      </c>
      <c r="N194" s="15">
        <f>ROUND(E194*M194,2)</f>
        <v>0</v>
      </c>
      <c r="O194" s="20"/>
      <c r="P194" s="20" t="s">
        <v>25</v>
      </c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23.25" outlineLevel="1" x14ac:dyDescent="0.25">
      <c r="A195" s="12"/>
      <c r="B195" s="13"/>
      <c r="C195" s="31" t="s">
        <v>282</v>
      </c>
      <c r="D195" s="32"/>
      <c r="E195" s="33"/>
      <c r="F195" s="34"/>
      <c r="G195" s="35"/>
      <c r="H195" s="52"/>
      <c r="I195" s="15"/>
      <c r="J195" s="15"/>
      <c r="K195" s="15"/>
      <c r="L195" s="15"/>
      <c r="M195" s="19"/>
      <c r="N195" s="15"/>
      <c r="O195" s="20"/>
      <c r="P195" s="20" t="s">
        <v>43</v>
      </c>
      <c r="Q195" s="20"/>
      <c r="R195" s="20"/>
      <c r="S195" s="36" t="str">
        <f>C195</f>
        <v>konstrukce z plastového rámu s otočnými barevnými teraso. prkny včetně kotvících prvků, nerez otočných čepů, apod.</v>
      </c>
      <c r="T195" s="20"/>
      <c r="U195" s="20"/>
      <c r="V195" s="20"/>
      <c r="W195" s="20"/>
      <c r="X195" s="20"/>
      <c r="Y195" s="20"/>
      <c r="Z195" s="20"/>
    </row>
    <row r="196" spans="1:26" outlineLevel="1" x14ac:dyDescent="0.25">
      <c r="A196" s="37"/>
      <c r="B196" s="38"/>
      <c r="C196" s="39" t="s">
        <v>283</v>
      </c>
      <c r="D196" s="40"/>
      <c r="E196" s="41"/>
      <c r="F196" s="42"/>
      <c r="G196" s="43"/>
      <c r="H196" s="52"/>
      <c r="I196" s="44"/>
      <c r="J196" s="44"/>
      <c r="K196" s="44"/>
      <c r="L196" s="44"/>
      <c r="M196" s="45"/>
      <c r="N196" s="44"/>
      <c r="O196" s="20"/>
      <c r="P196" s="20" t="s">
        <v>43</v>
      </c>
      <c r="Q196" s="20"/>
      <c r="R196" s="20"/>
      <c r="S196" s="36" t="str">
        <f>C196</f>
        <v>včetně výrobní dokumentace</v>
      </c>
      <c r="T196" s="20"/>
      <c r="U196" s="20"/>
      <c r="V196" s="20"/>
      <c r="W196" s="20"/>
      <c r="X196" s="20"/>
      <c r="Y196" s="20"/>
      <c r="Z196" s="20"/>
    </row>
    <row r="197" spans="1:26" x14ac:dyDescent="0.25">
      <c r="A197" s="46"/>
      <c r="B197" s="47" t="s">
        <v>284</v>
      </c>
      <c r="C197" s="48" t="s">
        <v>284</v>
      </c>
      <c r="D197" s="46"/>
      <c r="E197" s="46"/>
      <c r="F197" s="46"/>
      <c r="G197" s="72"/>
      <c r="H197" s="57"/>
      <c r="I197" s="46"/>
      <c r="J197" s="46"/>
      <c r="K197" s="46"/>
      <c r="L197" s="46"/>
      <c r="M197" s="46"/>
      <c r="N197" s="46"/>
      <c r="O197">
        <v>21</v>
      </c>
    </row>
    <row r="198" spans="1:26" s="81" customFormat="1" x14ac:dyDescent="0.25">
      <c r="A198" s="75"/>
      <c r="B198" s="76" t="s">
        <v>11</v>
      </c>
      <c r="C198" s="77" t="s">
        <v>284</v>
      </c>
      <c r="D198" s="78"/>
      <c r="E198" s="78"/>
      <c r="F198" s="78"/>
      <c r="G198" s="79">
        <f>G7+G17+G22+G27+G58+G71+G73+G77+G96+G100+G105+G114+G140+G147+G152+G157+G161+G165</f>
        <v>0</v>
      </c>
      <c r="H198" s="80" t="s">
        <v>286</v>
      </c>
      <c r="P198" s="81" t="s">
        <v>285</v>
      </c>
    </row>
    <row r="199" spans="1:26" x14ac:dyDescent="0.25">
      <c r="A199" s="46"/>
      <c r="B199" s="47" t="s">
        <v>284</v>
      </c>
      <c r="C199" s="48" t="s">
        <v>284</v>
      </c>
      <c r="D199" s="46"/>
      <c r="E199" s="46"/>
      <c r="F199" s="46"/>
      <c r="G199" s="72"/>
      <c r="I199" s="46"/>
      <c r="J199" s="46"/>
      <c r="K199" s="46"/>
      <c r="L199" s="46"/>
      <c r="M199" s="46"/>
      <c r="N199" s="46"/>
    </row>
    <row r="200" spans="1:26" x14ac:dyDescent="0.25">
      <c r="A200" s="46"/>
      <c r="B200" s="47" t="s">
        <v>284</v>
      </c>
      <c r="C200" s="48" t="s">
        <v>284</v>
      </c>
      <c r="D200" s="46"/>
      <c r="E200" s="46"/>
      <c r="F200" s="46"/>
      <c r="G200" s="84"/>
      <c r="H200" s="57"/>
      <c r="I200" s="46"/>
      <c r="J200" s="46"/>
      <c r="K200" s="46"/>
      <c r="L200" s="46"/>
      <c r="M200" s="46"/>
      <c r="N200" s="46"/>
    </row>
  </sheetData>
  <sheetProtection password="C014" sheet="1" objects="1" scenarios="1" sort="0" autoFilter="0"/>
  <autoFilter ref="A6:R200"/>
  <mergeCells count="25">
    <mergeCell ref="C195:G195"/>
    <mergeCell ref="C196:G196"/>
    <mergeCell ref="C178:G178"/>
    <mergeCell ref="C179:G179"/>
    <mergeCell ref="C181:G181"/>
    <mergeCell ref="C182:G182"/>
    <mergeCell ref="C183:G183"/>
    <mergeCell ref="C193:G193"/>
    <mergeCell ref="C160:G160"/>
    <mergeCell ref="C168:G168"/>
    <mergeCell ref="C169:G169"/>
    <mergeCell ref="C171:G171"/>
    <mergeCell ref="C175:G175"/>
    <mergeCell ref="C176:G176"/>
    <mergeCell ref="C32:G32"/>
    <mergeCell ref="C33:G33"/>
    <mergeCell ref="C40:G40"/>
    <mergeCell ref="C41:G41"/>
    <mergeCell ref="C53:G53"/>
    <mergeCell ref="C69:G69"/>
    <mergeCell ref="A1:G1"/>
    <mergeCell ref="C2:G2"/>
    <mergeCell ref="C3:G3"/>
    <mergeCell ref="C19:G19"/>
    <mergeCell ref="C24:G24"/>
  </mergeCells>
  <pageMargins left="0.70866141732283472" right="0.70866141732283472" top="0.78740157480314965" bottom="0.78740157480314965" header="0.31496062992125984" footer="0.31496062992125984"/>
  <pageSetup paperSize="9" scale="89" fitToHeight="16" orientation="portrait" r:id="rId1"/>
  <headerFooter>
    <oddFooter>&amp;R&amp;"Arial,Obyčejné"&amp;10&amp;P/&amp;N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VV-zateplení budovy</vt:lpstr>
      <vt:lpstr>'VV-zateplení budovy'!Názvy_tisku</vt:lpstr>
      <vt:lpstr>'VV-zateplení budovy'!Oblast_tisku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2023-10-02T08:10:13Z</cp:lastPrinted>
  <dcterms:created xsi:type="dcterms:W3CDTF">2023-10-02T07:50:53Z</dcterms:created>
  <dcterms:modified xsi:type="dcterms:W3CDTF">2023-10-02T11:02:49Z</dcterms:modified>
</cp:coreProperties>
</file>